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Jerko\Desktop\12-2025- FIN ANCIJSKI\"/>
    </mc:Choice>
  </mc:AlternateContent>
  <bookViews>
    <workbookView xWindow="0" yWindow="0" windowWidth="25800" windowHeight="12330" tabRatio="583"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E292" i="9"/>
  <c r="B292" i="9" s="1"/>
  <c r="M291" i="9"/>
  <c r="L291" i="9"/>
  <c r="F291" i="9"/>
  <c r="E291" i="9"/>
  <c r="B291" i="9" s="1"/>
  <c r="M290" i="9"/>
  <c r="L290" i="9"/>
  <c r="F290" i="9" s="1"/>
  <c r="E290" i="9"/>
  <c r="B290" i="9" s="1"/>
  <c r="M289" i="9"/>
  <c r="L289" i="9"/>
  <c r="F289" i="9" s="1"/>
  <c r="B289" i="9" s="1"/>
  <c r="E289" i="9"/>
  <c r="M288" i="9"/>
  <c r="L288" i="9"/>
  <c r="F288" i="9" s="1"/>
  <c r="E288" i="9"/>
  <c r="M287" i="9"/>
  <c r="L287" i="9"/>
  <c r="F287" i="9"/>
  <c r="B287" i="9" s="1"/>
  <c r="E287" i="9"/>
  <c r="M286" i="9"/>
  <c r="L286" i="9"/>
  <c r="F286" i="9" s="1"/>
  <c r="E286" i="9"/>
  <c r="B286" i="9" s="1"/>
  <c r="M285" i="9"/>
  <c r="F285" i="9" s="1"/>
  <c r="L285" i="9"/>
  <c r="E285" i="9"/>
  <c r="B285" i="9"/>
  <c r="M284" i="9"/>
  <c r="L284" i="9"/>
  <c r="F284" i="9" s="1"/>
  <c r="E284" i="9"/>
  <c r="B284" i="9" s="1"/>
  <c r="M283" i="9"/>
  <c r="L283" i="9"/>
  <c r="F283" i="9"/>
  <c r="B283" i="9" s="1"/>
  <c r="E283" i="9"/>
  <c r="M282" i="9"/>
  <c r="L282" i="9"/>
  <c r="F282" i="9" s="1"/>
  <c r="E282" i="9"/>
  <c r="B282" i="9" s="1"/>
  <c r="M281" i="9"/>
  <c r="F281" i="9" s="1"/>
  <c r="B281" i="9" s="1"/>
  <c r="L281" i="9"/>
  <c r="E281" i="9"/>
  <c r="M280" i="9"/>
  <c r="L280" i="9"/>
  <c r="F280" i="9" s="1"/>
  <c r="E280" i="9"/>
  <c r="M279" i="9"/>
  <c r="L279" i="9"/>
  <c r="F279" i="9"/>
  <c r="B279" i="9" s="1"/>
  <c r="E279" i="9"/>
  <c r="M278" i="9"/>
  <c r="L278" i="9"/>
  <c r="F278" i="9" s="1"/>
  <c r="E278" i="9"/>
  <c r="B278" i="9" s="1"/>
  <c r="M277" i="9"/>
  <c r="F277" i="9" s="1"/>
  <c r="L277" i="9"/>
  <c r="E277" i="9"/>
  <c r="B277" i="9"/>
  <c r="M276" i="9"/>
  <c r="L276" i="9"/>
  <c r="F276" i="9" s="1"/>
  <c r="E276" i="9"/>
  <c r="B276" i="9" s="1"/>
  <c r="M275" i="9"/>
  <c r="L275" i="9"/>
  <c r="F275" i="9"/>
  <c r="B275" i="9" s="1"/>
  <c r="E275" i="9"/>
  <c r="M274" i="9"/>
  <c r="L274" i="9"/>
  <c r="F274" i="9" s="1"/>
  <c r="E274" i="9"/>
  <c r="B274" i="9" s="1"/>
  <c r="M273" i="9"/>
  <c r="F273" i="9" s="1"/>
  <c r="B273" i="9" s="1"/>
  <c r="L273" i="9"/>
  <c r="E273" i="9"/>
  <c r="M272" i="9"/>
  <c r="L272" i="9"/>
  <c r="F272" i="9" s="1"/>
  <c r="E272" i="9"/>
  <c r="M271" i="9"/>
  <c r="L271" i="9"/>
  <c r="F271" i="9"/>
  <c r="B271" i="9" s="1"/>
  <c r="E271" i="9"/>
  <c r="M270" i="9"/>
  <c r="L270" i="9"/>
  <c r="F270" i="9" s="1"/>
  <c r="E270" i="9"/>
  <c r="B270" i="9" s="1"/>
  <c r="M269" i="9"/>
  <c r="F269" i="9" s="1"/>
  <c r="L269" i="9"/>
  <c r="E269" i="9"/>
  <c r="B269" i="9"/>
  <c r="M268" i="9"/>
  <c r="L268" i="9"/>
  <c r="F268" i="9" s="1"/>
  <c r="E268" i="9"/>
  <c r="B268" i="9" s="1"/>
  <c r="M267" i="9"/>
  <c r="L267" i="9"/>
  <c r="F267" i="9"/>
  <c r="B267" i="9" s="1"/>
  <c r="E267" i="9"/>
  <c r="M266" i="9"/>
  <c r="L266" i="9"/>
  <c r="F266" i="9" s="1"/>
  <c r="E266" i="9"/>
  <c r="B266" i="9" s="1"/>
  <c r="M265" i="9"/>
  <c r="F265" i="9" s="1"/>
  <c r="B265" i="9" s="1"/>
  <c r="L265" i="9"/>
  <c r="E265" i="9"/>
  <c r="M264" i="9"/>
  <c r="L264" i="9"/>
  <c r="F264" i="9" s="1"/>
  <c r="E264" i="9"/>
  <c r="M263" i="9"/>
  <c r="L263" i="9"/>
  <c r="F263" i="9"/>
  <c r="B263" i="9" s="1"/>
  <c r="E263" i="9"/>
  <c r="M262" i="9"/>
  <c r="L262" i="9"/>
  <c r="F262" i="9" s="1"/>
  <c r="E262" i="9"/>
  <c r="B262" i="9" s="1"/>
  <c r="M261" i="9"/>
  <c r="L261" i="9"/>
  <c r="F261" i="9" s="1"/>
  <c r="E261" i="9"/>
  <c r="B261" i="9"/>
  <c r="M260" i="9"/>
  <c r="L260" i="9"/>
  <c r="F260" i="9" s="1"/>
  <c r="E260" i="9"/>
  <c r="B260" i="9" s="1"/>
  <c r="M259" i="9"/>
  <c r="L259" i="9"/>
  <c r="F259" i="9"/>
  <c r="B259" i="9" s="1"/>
  <c r="E259" i="9"/>
  <c r="M258" i="9"/>
  <c r="L258" i="9"/>
  <c r="F258" i="9" s="1"/>
  <c r="E258" i="9"/>
  <c r="B258" i="9" s="1"/>
  <c r="M257" i="9"/>
  <c r="F257" i="9" s="1"/>
  <c r="B257" i="9" s="1"/>
  <c r="L257" i="9"/>
  <c r="E257" i="9"/>
  <c r="M256" i="9"/>
  <c r="L256" i="9"/>
  <c r="F256" i="9" s="1"/>
  <c r="E256" i="9"/>
  <c r="M255" i="9"/>
  <c r="L255" i="9"/>
  <c r="F255" i="9"/>
  <c r="B255" i="9" s="1"/>
  <c r="E255" i="9"/>
  <c r="M254" i="9"/>
  <c r="L254" i="9"/>
  <c r="F254" i="9" s="1"/>
  <c r="E254" i="9"/>
  <c r="B254" i="9" s="1"/>
  <c r="M253" i="9"/>
  <c r="F253" i="9" s="1"/>
  <c r="L253" i="9"/>
  <c r="E253" i="9"/>
  <c r="B253" i="9"/>
  <c r="M252" i="9"/>
  <c r="L252" i="9"/>
  <c r="F252" i="9" s="1"/>
  <c r="E252" i="9"/>
  <c r="B252" i="9" s="1"/>
  <c r="M251" i="9"/>
  <c r="L251" i="9"/>
  <c r="F251" i="9"/>
  <c r="B251" i="9" s="1"/>
  <c r="E251" i="9"/>
  <c r="M250" i="9"/>
  <c r="L250" i="9"/>
  <c r="F250" i="9" s="1"/>
  <c r="E250" i="9"/>
  <c r="B250" i="9" s="1"/>
  <c r="M249" i="9"/>
  <c r="F249" i="9" s="1"/>
  <c r="B249" i="9" s="1"/>
  <c r="L249" i="9"/>
  <c r="E249" i="9"/>
  <c r="M248" i="9"/>
  <c r="L248" i="9"/>
  <c r="F248" i="9" s="1"/>
  <c r="E248" i="9"/>
  <c r="M247" i="9"/>
  <c r="L247" i="9"/>
  <c r="F247" i="9"/>
  <c r="B247" i="9" s="1"/>
  <c r="E247" i="9"/>
  <c r="M246" i="9"/>
  <c r="L246" i="9"/>
  <c r="F246" i="9" s="1"/>
  <c r="E246" i="9"/>
  <c r="M245" i="9"/>
  <c r="F245" i="9" s="1"/>
  <c r="L245" i="9"/>
  <c r="E245" i="9"/>
  <c r="B245" i="9"/>
  <c r="M244" i="9"/>
  <c r="L244" i="9"/>
  <c r="E244" i="9"/>
  <c r="M243" i="9"/>
  <c r="F243" i="9" s="1"/>
  <c r="B243" i="9" s="1"/>
  <c r="L243" i="9"/>
  <c r="E243" i="9"/>
  <c r="M242" i="9"/>
  <c r="L242" i="9"/>
  <c r="E242" i="9"/>
  <c r="M241" i="9"/>
  <c r="L241" i="9"/>
  <c r="E241" i="9"/>
  <c r="M240" i="9"/>
  <c r="L240" i="9"/>
  <c r="F240" i="9" s="1"/>
  <c r="E240" i="9"/>
  <c r="M239" i="9"/>
  <c r="L239" i="9"/>
  <c r="F239" i="9"/>
  <c r="B239" i="9" s="1"/>
  <c r="E239" i="9"/>
  <c r="M238" i="9"/>
  <c r="L238" i="9"/>
  <c r="E238" i="9"/>
  <c r="M237" i="9"/>
  <c r="L237" i="9"/>
  <c r="E237" i="9"/>
  <c r="M236" i="9"/>
  <c r="L236" i="9"/>
  <c r="E236" i="9"/>
  <c r="M235" i="9"/>
  <c r="L235" i="9"/>
  <c r="F235" i="9"/>
  <c r="B235" i="9" s="1"/>
  <c r="E235" i="9"/>
  <c r="M234" i="9"/>
  <c r="L234" i="9"/>
  <c r="F234" i="9" s="1"/>
  <c r="E234" i="9"/>
  <c r="M233" i="9"/>
  <c r="F233" i="9" s="1"/>
  <c r="B233" i="9" s="1"/>
  <c r="L233" i="9"/>
  <c r="E233" i="9"/>
  <c r="M232" i="9"/>
  <c r="L232" i="9"/>
  <c r="F232" i="9" s="1"/>
  <c r="E232" i="9"/>
  <c r="M231" i="9"/>
  <c r="L231" i="9"/>
  <c r="F231" i="9"/>
  <c r="B231" i="9" s="1"/>
  <c r="E231" i="9"/>
  <c r="M230" i="9"/>
  <c r="L230" i="9"/>
  <c r="F230" i="9" s="1"/>
  <c r="E230" i="9"/>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G134" i="9"/>
  <c r="F134" i="9"/>
  <c r="B134" i="9"/>
  <c r="H133" i="9"/>
  <c r="G133" i="9"/>
  <c r="F133" i="9"/>
  <c r="E133" i="9"/>
  <c r="B133" i="9" s="1"/>
  <c r="H132" i="9"/>
  <c r="G132" i="9"/>
  <c r="E132" i="9" s="1"/>
  <c r="F132" i="9"/>
  <c r="H131" i="9"/>
  <c r="G131" i="9"/>
  <c r="F131" i="9"/>
  <c r="H130" i="9"/>
  <c r="E130" i="9" s="1"/>
  <c r="B130" i="9" s="1"/>
  <c r="G130" i="9"/>
  <c r="F130" i="9"/>
  <c r="H129" i="9"/>
  <c r="G129" i="9"/>
  <c r="F129" i="9"/>
  <c r="E129" i="9"/>
  <c r="B129" i="9" s="1"/>
  <c r="H128" i="9"/>
  <c r="G128" i="9"/>
  <c r="F128" i="9"/>
  <c r="E128" i="9"/>
  <c r="B128" i="9" s="1"/>
  <c r="H127" i="9"/>
  <c r="G127" i="9"/>
  <c r="E127" i="9" s="1"/>
  <c r="F127" i="9"/>
  <c r="B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F59" i="9"/>
  <c r="E59" i="9"/>
  <c r="B59" i="9"/>
  <c r="H58" i="9"/>
  <c r="E58" i="9" s="1"/>
  <c r="B58" i="9" s="1"/>
  <c r="G58" i="9"/>
  <c r="F58" i="9"/>
  <c r="H57" i="9"/>
  <c r="G57" i="9"/>
  <c r="E57" i="9" s="1"/>
  <c r="B57" i="9" s="1"/>
  <c r="F57" i="9"/>
  <c r="H56" i="9"/>
  <c r="G56" i="9"/>
  <c r="E56" i="9" s="1"/>
  <c r="B56" i="9" s="1"/>
  <c r="F56" i="9"/>
  <c r="H55" i="9"/>
  <c r="E55" i="9" s="1"/>
  <c r="B55" i="9" s="1"/>
  <c r="G55" i="9"/>
  <c r="F55" i="9"/>
  <c r="H54" i="9"/>
  <c r="G54" i="9"/>
  <c r="F54" i="9"/>
  <c r="E54" i="9"/>
  <c r="B54" i="9" s="1"/>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F37" i="9"/>
  <c r="H36" i="9"/>
  <c r="G36" i="9"/>
  <c r="F36" i="9"/>
  <c r="H35" i="9"/>
  <c r="E35" i="9" s="1"/>
  <c r="B35" i="9" s="1"/>
  <c r="G35" i="9"/>
  <c r="F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E26" i="9" s="1"/>
  <c r="B26" i="9" s="1"/>
  <c r="G26" i="9"/>
  <c r="F26" i="9"/>
  <c r="H25" i="9"/>
  <c r="G25" i="9"/>
  <c r="F25" i="9"/>
  <c r="F24" i="9"/>
  <c r="F4" i="9"/>
  <c r="O3" i="9"/>
  <c r="G296" i="9" s="1"/>
  <c r="E296" i="9" s="1"/>
  <c r="I3" i="9"/>
  <c r="H3" i="9"/>
  <c r="G3" i="9"/>
  <c r="D104" i="8"/>
  <c r="D97" i="8"/>
  <c r="D92" i="8"/>
  <c r="C1669" i="1" s="1"/>
  <c r="H1669" i="1" s="1"/>
  <c r="D87" i="8"/>
  <c r="D82" i="8"/>
  <c r="D77" i="8"/>
  <c r="D72" i="8"/>
  <c r="D67" i="8"/>
  <c r="D62" i="8"/>
  <c r="D57" i="8"/>
  <c r="D52" i="8"/>
  <c r="C1629" i="1" s="1"/>
  <c r="D46" i="8"/>
  <c r="D37" i="8"/>
  <c r="D27" i="8"/>
  <c r="C1604" i="1" s="1"/>
  <c r="H1604" i="1" s="1"/>
  <c r="D18" i="8"/>
  <c r="C1595" i="1" s="1"/>
  <c r="D8" i="8"/>
  <c r="E44" i="7"/>
  <c r="D44" i="7"/>
  <c r="E39" i="7"/>
  <c r="D39" i="7"/>
  <c r="D38" i="7" s="1"/>
  <c r="E38" i="7"/>
  <c r="E30" i="7"/>
  <c r="D30" i="7"/>
  <c r="E23" i="7"/>
  <c r="E22" i="7" s="1"/>
  <c r="D23" i="7"/>
  <c r="D22" i="7"/>
  <c r="E14" i="7"/>
  <c r="D14" i="7"/>
  <c r="E7" i="7"/>
  <c r="D7" i="7"/>
  <c r="D6" i="7" s="1"/>
  <c r="D5" i="7" s="1"/>
  <c r="E6" i="7"/>
  <c r="D1539" i="1"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1295" i="1" s="1"/>
  <c r="D291" i="5"/>
  <c r="F290" i="5"/>
  <c r="F289" i="5"/>
  <c r="F288" i="5"/>
  <c r="F287" i="5"/>
  <c r="F286" i="5"/>
  <c r="F285" i="5"/>
  <c r="F284" i="5"/>
  <c r="F283" i="5"/>
  <c r="F282" i="5"/>
  <c r="F281" i="5"/>
  <c r="F280" i="5"/>
  <c r="F279" i="5"/>
  <c r="F278" i="5"/>
  <c r="E277" i="5"/>
  <c r="D1281" i="1" s="1"/>
  <c r="D277" i="5"/>
  <c r="D274" i="5" s="1"/>
  <c r="F276" i="5"/>
  <c r="F275" i="5"/>
  <c r="F273" i="5"/>
  <c r="F272" i="5"/>
  <c r="F271" i="5"/>
  <c r="F270" i="5"/>
  <c r="F269" i="5"/>
  <c r="F268" i="5"/>
  <c r="F267" i="5"/>
  <c r="F266" i="5"/>
  <c r="F265" i="5"/>
  <c r="F264" i="5"/>
  <c r="E264" i="5"/>
  <c r="D1268" i="1" s="1"/>
  <c r="H1268" i="1" s="1"/>
  <c r="D264" i="5"/>
  <c r="F263" i="5"/>
  <c r="F262" i="5"/>
  <c r="F261" i="5"/>
  <c r="E260" i="5"/>
  <c r="D1264" i="1" s="1"/>
  <c r="D260" i="5"/>
  <c r="F260" i="5" s="1"/>
  <c r="F259" i="5"/>
  <c r="F258" i="5"/>
  <c r="F257" i="5"/>
  <c r="E256" i="5"/>
  <c r="D256" i="5"/>
  <c r="F254" i="5"/>
  <c r="F253" i="5"/>
  <c r="E252" i="5"/>
  <c r="D252" i="5"/>
  <c r="C1256" i="1"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F181"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148" i="1" s="1"/>
  <c r="D143" i="5"/>
  <c r="F143" i="5" s="1"/>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1081" i="1" s="1"/>
  <c r="D76" i="5"/>
  <c r="F75" i="5"/>
  <c r="F74" i="5"/>
  <c r="F73" i="5"/>
  <c r="F72" i="5"/>
  <c r="E71" i="5"/>
  <c r="D1076" i="1" s="1"/>
  <c r="D71" i="5"/>
  <c r="D70"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1050" i="1" s="1"/>
  <c r="D45" i="5"/>
  <c r="F45" i="5" s="1"/>
  <c r="F44" i="5"/>
  <c r="F43" i="5"/>
  <c r="F42" i="5"/>
  <c r="F41" i="5"/>
  <c r="E41" i="5"/>
  <c r="D41" i="5"/>
  <c r="F40" i="5"/>
  <c r="F39" i="5"/>
  <c r="F38" i="5"/>
  <c r="F37" i="5"/>
  <c r="F36" i="5"/>
  <c r="E35" i="5"/>
  <c r="F35" i="5" s="1"/>
  <c r="D35" i="5"/>
  <c r="F34" i="5"/>
  <c r="F33" i="5"/>
  <c r="F32" i="5"/>
  <c r="F31" i="5"/>
  <c r="F30" i="5"/>
  <c r="F29" i="5"/>
  <c r="E29" i="5"/>
  <c r="D1034" i="1" s="1"/>
  <c r="D29" i="5"/>
  <c r="F28" i="5"/>
  <c r="F27" i="5"/>
  <c r="F26" i="5"/>
  <c r="F25" i="5"/>
  <c r="F24" i="5"/>
  <c r="F23" i="5"/>
  <c r="F22" i="5"/>
  <c r="F21" i="5"/>
  <c r="F20" i="5"/>
  <c r="E19" i="5"/>
  <c r="F19" i="5" s="1"/>
  <c r="D19" i="5"/>
  <c r="F18" i="5"/>
  <c r="F17" i="5"/>
  <c r="F16" i="5"/>
  <c r="F15" i="5"/>
  <c r="F14" i="5"/>
  <c r="E13" i="5"/>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E616" i="4"/>
  <c r="D616" i="4"/>
  <c r="D597" i="4" s="1"/>
  <c r="F597"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6" i="4" s="1"/>
  <c r="F534" i="4"/>
  <c r="F533" i="4"/>
  <c r="E532" i="4"/>
  <c r="D532" i="4"/>
  <c r="F532" i="4" s="1"/>
  <c r="F531" i="4"/>
  <c r="F530" i="4"/>
  <c r="E529" i="4"/>
  <c r="E522" i="4" s="1"/>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D491"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E428" i="4"/>
  <c r="D428" i="4"/>
  <c r="E427" i="4"/>
  <c r="D427" i="4"/>
  <c r="D648" i="4" s="1"/>
  <c r="C642" i="1" s="1"/>
  <c r="E426" i="4"/>
  <c r="D421" i="1" s="1"/>
  <c r="H421" i="1" s="1"/>
  <c r="D426" i="4"/>
  <c r="D647" i="4" s="1"/>
  <c r="F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D373" i="4"/>
  <c r="F372" i="4"/>
  <c r="F371" i="4"/>
  <c r="F370" i="4"/>
  <c r="F369" i="4"/>
  <c r="F368" i="4"/>
  <c r="F367" i="4"/>
  <c r="E366" i="4"/>
  <c r="E361" i="4" s="1"/>
  <c r="E360" i="4" s="1"/>
  <c r="D355" i="1" s="1"/>
  <c r="D366" i="4"/>
  <c r="D361" i="4" s="1"/>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E309" i="4" s="1"/>
  <c r="E308" i="4" s="1"/>
  <c r="D314" i="4"/>
  <c r="D309"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D230" i="4" s="1"/>
  <c r="F230" i="4" s="1"/>
  <c r="F236" i="4"/>
  <c r="F235" i="4"/>
  <c r="F234" i="4"/>
  <c r="E234" i="4"/>
  <c r="D234" i="4"/>
  <c r="F233" i="4"/>
  <c r="F232" i="4"/>
  <c r="F231" i="4"/>
  <c r="E231" i="4"/>
  <c r="D231" i="4"/>
  <c r="F229" i="4"/>
  <c r="F228" i="4"/>
  <c r="F227" i="4"/>
  <c r="F226" i="4"/>
  <c r="E225" i="4"/>
  <c r="D225" i="4"/>
  <c r="F225" i="4" s="1"/>
  <c r="F224" i="4"/>
  <c r="F223" i="4"/>
  <c r="F222" i="4"/>
  <c r="E222" i="4"/>
  <c r="D222" i="4"/>
  <c r="E221" i="4"/>
  <c r="D221" i="4"/>
  <c r="F221" i="4" s="1"/>
  <c r="F220" i="4"/>
  <c r="F219" i="4"/>
  <c r="F218" i="4"/>
  <c r="F217" i="4"/>
  <c r="E216" i="4"/>
  <c r="D212" i="1" s="1"/>
  <c r="D216" i="4"/>
  <c r="F216" i="4" s="1"/>
  <c r="F215" i="4"/>
  <c r="F214" i="4"/>
  <c r="F213" i="4"/>
  <c r="F212" i="4"/>
  <c r="F211" i="4"/>
  <c r="F210" i="4"/>
  <c r="F209" i="4"/>
  <c r="F208" i="4"/>
  <c r="E208" i="4"/>
  <c r="D208" i="4"/>
  <c r="F207" i="4"/>
  <c r="F206" i="4"/>
  <c r="F205" i="4"/>
  <c r="F204" i="4"/>
  <c r="E203" i="4"/>
  <c r="E202" i="4" s="1"/>
  <c r="D198" i="1" s="1"/>
  <c r="D203" i="4"/>
  <c r="F203" i="4" s="1"/>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D164" i="4" s="1"/>
  <c r="F163" i="4"/>
  <c r="F162" i="4"/>
  <c r="F161" i="4"/>
  <c r="E160" i="4"/>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5" i="4"/>
  <c r="F135" i="4" s="1"/>
  <c r="D134" i="4"/>
  <c r="F133" i="4"/>
  <c r="F132" i="4"/>
  <c r="F131" i="4"/>
  <c r="F130" i="4"/>
  <c r="F129" i="4"/>
  <c r="E129" i="4"/>
  <c r="E125" i="4" s="1"/>
  <c r="D121" i="1" s="1"/>
  <c r="D129" i="4"/>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F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78" i="1" s="1"/>
  <c r="D83" i="4"/>
  <c r="D82" i="4" s="1"/>
  <c r="F81" i="4"/>
  <c r="F80" i="4"/>
  <c r="F79" i="4"/>
  <c r="F78" i="4"/>
  <c r="E77" i="4"/>
  <c r="D77" i="4"/>
  <c r="F76" i="4"/>
  <c r="F75" i="4"/>
  <c r="F74" i="4"/>
  <c r="E74" i="4"/>
  <c r="D74" i="4"/>
  <c r="F73" i="4"/>
  <c r="F72" i="4"/>
  <c r="F71" i="4"/>
  <c r="E71" i="4"/>
  <c r="D71" i="4"/>
  <c r="F70" i="4"/>
  <c r="F69" i="4"/>
  <c r="E68" i="4"/>
  <c r="D64" i="1" s="1"/>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H33" i="3"/>
  <c r="G33" i="3"/>
  <c r="B33" i="3"/>
  <c r="G31" i="3"/>
  <c r="B31" i="3"/>
  <c r="H30" i="3"/>
  <c r="G30" i="3"/>
  <c r="B30" i="3"/>
  <c r="I29" i="3"/>
  <c r="H29" i="3"/>
  <c r="G29" i="3"/>
  <c r="B29" i="3"/>
  <c r="I28" i="3"/>
  <c r="G28" i="3"/>
  <c r="B28" i="3"/>
  <c r="I27" i="3"/>
  <c r="H27" i="3"/>
  <c r="G27" i="3"/>
  <c r="B27" i="3"/>
  <c r="G25" i="3"/>
  <c r="B25" i="3"/>
  <c r="G24" i="3"/>
  <c r="B24" i="3"/>
  <c r="G23" i="3"/>
  <c r="B23" i="3"/>
  <c r="H22" i="3"/>
  <c r="G22" i="3"/>
  <c r="B22" i="3"/>
  <c r="G20" i="3"/>
  <c r="B20" i="3"/>
  <c r="G19" i="3"/>
  <c r="B19" i="3"/>
  <c r="G18" i="3"/>
  <c r="B18" i="3"/>
  <c r="G17" i="3"/>
  <c r="B17" i="3"/>
  <c r="H10" i="3" a="1"/>
  <c r="H10" i="3" s="1"/>
  <c r="L3" i="9" s="1"/>
  <c r="C1686" i="1"/>
  <c r="H1686" i="1" s="1"/>
  <c r="G1685" i="1"/>
  <c r="C1685" i="1"/>
  <c r="H1685" i="1" s="1"/>
  <c r="C1684" i="1"/>
  <c r="G1684" i="1" s="1"/>
  <c r="C1683" i="1"/>
  <c r="G1683" i="1" s="1"/>
  <c r="C1682" i="1"/>
  <c r="H1682" i="1" s="1"/>
  <c r="C1681" i="1"/>
  <c r="H1681" i="1" s="1"/>
  <c r="H1680" i="1"/>
  <c r="C1680" i="1"/>
  <c r="G1680" i="1" s="1"/>
  <c r="H1679" i="1"/>
  <c r="G1679" i="1"/>
  <c r="C1679" i="1"/>
  <c r="C1678" i="1"/>
  <c r="H1678" i="1" s="1"/>
  <c r="G1677" i="1"/>
  <c r="C1677" i="1"/>
  <c r="H1677" i="1" s="1"/>
  <c r="C1676" i="1"/>
  <c r="G1676" i="1" s="1"/>
  <c r="H1675" i="1"/>
  <c r="G1675" i="1"/>
  <c r="C1675" i="1"/>
  <c r="H1674" i="1"/>
  <c r="G1674" i="1"/>
  <c r="C1674" i="1"/>
  <c r="C1673" i="1"/>
  <c r="H1673" i="1" s="1"/>
  <c r="H1672" i="1"/>
  <c r="C1672" i="1"/>
  <c r="G1672" i="1" s="1"/>
  <c r="H1671" i="1"/>
  <c r="G1671" i="1"/>
  <c r="C1671" i="1"/>
  <c r="C1670" i="1"/>
  <c r="H1670" i="1" s="1"/>
  <c r="C1668" i="1"/>
  <c r="G1668" i="1" s="1"/>
  <c r="H1667" i="1"/>
  <c r="G1667" i="1"/>
  <c r="C1667" i="1"/>
  <c r="H1666" i="1"/>
  <c r="G1666" i="1"/>
  <c r="C1666" i="1"/>
  <c r="C1665" i="1"/>
  <c r="H1665" i="1" s="1"/>
  <c r="C1664" i="1"/>
  <c r="H1664" i="1" s="1"/>
  <c r="H1663" i="1"/>
  <c r="G1663" i="1"/>
  <c r="C1663" i="1"/>
  <c r="H1662" i="1"/>
  <c r="G1662" i="1"/>
  <c r="C1662" i="1"/>
  <c r="G1661" i="1"/>
  <c r="C1661" i="1"/>
  <c r="H1661" i="1" s="1"/>
  <c r="C1660" i="1"/>
  <c r="H1660" i="1" s="1"/>
  <c r="H1659" i="1"/>
  <c r="G1659" i="1"/>
  <c r="C1659" i="1"/>
  <c r="H1658" i="1"/>
  <c r="G1658" i="1"/>
  <c r="C1658" i="1"/>
  <c r="G1657" i="1"/>
  <c r="C1657" i="1"/>
  <c r="H1657" i="1" s="1"/>
  <c r="C1656" i="1"/>
  <c r="H1656" i="1" s="1"/>
  <c r="H1655" i="1"/>
  <c r="G1655" i="1"/>
  <c r="C1655" i="1"/>
  <c r="H1654" i="1"/>
  <c r="G1654" i="1"/>
  <c r="C1654" i="1"/>
  <c r="G1653" i="1"/>
  <c r="C1653" i="1"/>
  <c r="H1653" i="1" s="1"/>
  <c r="C1652" i="1"/>
  <c r="H1652" i="1" s="1"/>
  <c r="H1651" i="1"/>
  <c r="C1651" i="1"/>
  <c r="G1651" i="1" s="1"/>
  <c r="H1650" i="1"/>
  <c r="G1650" i="1"/>
  <c r="C1650" i="1"/>
  <c r="G1649" i="1"/>
  <c r="C1649" i="1"/>
  <c r="H1649" i="1" s="1"/>
  <c r="C1648" i="1"/>
  <c r="H1648" i="1" s="1"/>
  <c r="H1647" i="1"/>
  <c r="C1647" i="1"/>
  <c r="G1647" i="1" s="1"/>
  <c r="H1646" i="1"/>
  <c r="G1646" i="1"/>
  <c r="C1646" i="1"/>
  <c r="G1645" i="1"/>
  <c r="C1645" i="1"/>
  <c r="H1645" i="1" s="1"/>
  <c r="C1644" i="1"/>
  <c r="H1644" i="1" s="1"/>
  <c r="H1643" i="1"/>
  <c r="C1643" i="1"/>
  <c r="G1643" i="1" s="1"/>
  <c r="H1642" i="1"/>
  <c r="G1642" i="1"/>
  <c r="C1642" i="1"/>
  <c r="G1641" i="1"/>
  <c r="C1641" i="1"/>
  <c r="H1641" i="1" s="1"/>
  <c r="C1640" i="1"/>
  <c r="H1640" i="1" s="1"/>
  <c r="C1639" i="1"/>
  <c r="G1639" i="1" s="1"/>
  <c r="H1638" i="1"/>
  <c r="G1638" i="1"/>
  <c r="C1638" i="1"/>
  <c r="G1637" i="1"/>
  <c r="C1637" i="1"/>
  <c r="H1637" i="1" s="1"/>
  <c r="C1636" i="1"/>
  <c r="H1636" i="1" s="1"/>
  <c r="C1635" i="1"/>
  <c r="G1635" i="1" s="1"/>
  <c r="C1634" i="1"/>
  <c r="G1634" i="1" s="1"/>
  <c r="G1633" i="1"/>
  <c r="C1633" i="1"/>
  <c r="H1633" i="1" s="1"/>
  <c r="C1632" i="1"/>
  <c r="H1632" i="1" s="1"/>
  <c r="H1631" i="1"/>
  <c r="C1631" i="1"/>
  <c r="G1631" i="1" s="1"/>
  <c r="C1630" i="1"/>
  <c r="H1630" i="1" s="1"/>
  <c r="H1627" i="1"/>
  <c r="C1627" i="1"/>
  <c r="G1627" i="1" s="1"/>
  <c r="H1626" i="1"/>
  <c r="G1626" i="1"/>
  <c r="C1626" i="1"/>
  <c r="G1625" i="1"/>
  <c r="C1625" i="1"/>
  <c r="H1625" i="1" s="1"/>
  <c r="C1624" i="1"/>
  <c r="H1624" i="1" s="1"/>
  <c r="H1623" i="1"/>
  <c r="C1623" i="1"/>
  <c r="G1623" i="1" s="1"/>
  <c r="C1620" i="1"/>
  <c r="H1620" i="1" s="1"/>
  <c r="H1619" i="1"/>
  <c r="C1619" i="1"/>
  <c r="G1619" i="1" s="1"/>
  <c r="H1618" i="1"/>
  <c r="G1618" i="1"/>
  <c r="C1618" i="1"/>
  <c r="G1617" i="1"/>
  <c r="C1617" i="1"/>
  <c r="H1617" i="1" s="1"/>
  <c r="C1616" i="1"/>
  <c r="H1616" i="1" s="1"/>
  <c r="H1615" i="1"/>
  <c r="C1615" i="1"/>
  <c r="G1615" i="1" s="1"/>
  <c r="H1614" i="1"/>
  <c r="G1614" i="1"/>
  <c r="C1614" i="1"/>
  <c r="C1613" i="1"/>
  <c r="H1613" i="1" s="1"/>
  <c r="C1612" i="1"/>
  <c r="H1612" i="1" s="1"/>
  <c r="H1611" i="1"/>
  <c r="C1611" i="1"/>
  <c r="G1611" i="1" s="1"/>
  <c r="H1610" i="1"/>
  <c r="G1610" i="1"/>
  <c r="C1610" i="1"/>
  <c r="C1609" i="1"/>
  <c r="H1609" i="1" s="1"/>
  <c r="C1608" i="1"/>
  <c r="H1608" i="1" s="1"/>
  <c r="C1607" i="1"/>
  <c r="G1607" i="1" s="1"/>
  <c r="C1606" i="1"/>
  <c r="H1606" i="1" s="1"/>
  <c r="C1605" i="1"/>
  <c r="H1605" i="1" s="1"/>
  <c r="C1603" i="1"/>
  <c r="H1603" i="1" s="1"/>
  <c r="C1601" i="1"/>
  <c r="H1601" i="1" s="1"/>
  <c r="C1600" i="1"/>
  <c r="H1600" i="1" s="1"/>
  <c r="H1599" i="1"/>
  <c r="C1599" i="1"/>
  <c r="G1599" i="1" s="1"/>
  <c r="G1598" i="1"/>
  <c r="C1598" i="1"/>
  <c r="H1598" i="1" s="1"/>
  <c r="G1597" i="1"/>
  <c r="C1597" i="1"/>
  <c r="H1597" i="1" s="1"/>
  <c r="C1596" i="1"/>
  <c r="H1596" i="1" s="1"/>
  <c r="C1594" i="1"/>
  <c r="H1594" i="1" s="1"/>
  <c r="C1593" i="1"/>
  <c r="H1593" i="1" s="1"/>
  <c r="C1592" i="1"/>
  <c r="H1592" i="1" s="1"/>
  <c r="C1591" i="1"/>
  <c r="G1591" i="1" s="1"/>
  <c r="H1590" i="1"/>
  <c r="C1590" i="1"/>
  <c r="G1590" i="1" s="1"/>
  <c r="C1589" i="1"/>
  <c r="H1589" i="1" s="1"/>
  <c r="C1588" i="1"/>
  <c r="H1588" i="1" s="1"/>
  <c r="C1587" i="1"/>
  <c r="G1587" i="1" s="1"/>
  <c r="G1586" i="1"/>
  <c r="C1586" i="1"/>
  <c r="H1586" i="1" s="1"/>
  <c r="C1585" i="1"/>
  <c r="H1585" i="1" s="1"/>
  <c r="C1584" i="1"/>
  <c r="H1584" i="1" s="1"/>
  <c r="C1582" i="1"/>
  <c r="H1582" i="1" s="1"/>
  <c r="D1581" i="1"/>
  <c r="C1581" i="1"/>
  <c r="H1581" i="1" s="1"/>
  <c r="G1580" i="1"/>
  <c r="D1580" i="1"/>
  <c r="J1580" i="1" s="1"/>
  <c r="C1580" i="1"/>
  <c r="H1580" i="1" s="1"/>
  <c r="D1579" i="1"/>
  <c r="C1579" i="1"/>
  <c r="H1579" i="1" s="1"/>
  <c r="G1578" i="1"/>
  <c r="I1578" i="1" s="1"/>
  <c r="D1578" i="1"/>
  <c r="J1578" i="1" s="1"/>
  <c r="C1578" i="1"/>
  <c r="H1578" i="1" s="1"/>
  <c r="G1577" i="1"/>
  <c r="D1577" i="1"/>
  <c r="C1577" i="1"/>
  <c r="H1577" i="1" s="1"/>
  <c r="D1576" i="1"/>
  <c r="C1576" i="1"/>
  <c r="H1576" i="1" s="1"/>
  <c r="G1575" i="1"/>
  <c r="I1575" i="1" s="1"/>
  <c r="D1575" i="1"/>
  <c r="J1575" i="1" s="1"/>
  <c r="C1575" i="1"/>
  <c r="H1575" i="1" s="1"/>
  <c r="D1574" i="1"/>
  <c r="C1574" i="1"/>
  <c r="H1574" i="1" s="1"/>
  <c r="G1573" i="1"/>
  <c r="I1573" i="1" s="1"/>
  <c r="D1573" i="1"/>
  <c r="J1573" i="1" s="1"/>
  <c r="C1573" i="1"/>
  <c r="H1573" i="1" s="1"/>
  <c r="G1572" i="1"/>
  <c r="D1572" i="1"/>
  <c r="C1572" i="1"/>
  <c r="H1572" i="1" s="1"/>
  <c r="G1571" i="1"/>
  <c r="D1571" i="1"/>
  <c r="C1571" i="1"/>
  <c r="H1571" i="1" s="1"/>
  <c r="D1570" i="1"/>
  <c r="C1570" i="1"/>
  <c r="H1570" i="1" s="1"/>
  <c r="G1569" i="1"/>
  <c r="D1569" i="1"/>
  <c r="J1569" i="1" s="1"/>
  <c r="C1569" i="1"/>
  <c r="H1569" i="1" s="1"/>
  <c r="D1568" i="1"/>
  <c r="C1568" i="1"/>
  <c r="H1568" i="1" s="1"/>
  <c r="G1567" i="1"/>
  <c r="I1567" i="1" s="1"/>
  <c r="D1567" i="1"/>
  <c r="J1567" i="1" s="1"/>
  <c r="C1567" i="1"/>
  <c r="H1567" i="1" s="1"/>
  <c r="D1566" i="1"/>
  <c r="C1566" i="1"/>
  <c r="H1566" i="1" s="1"/>
  <c r="G1565" i="1"/>
  <c r="D1565" i="1"/>
  <c r="J1565" i="1" s="1"/>
  <c r="C1565" i="1"/>
  <c r="H1565" i="1" s="1"/>
  <c r="D1564" i="1"/>
  <c r="C1564" i="1"/>
  <c r="H1564" i="1" s="1"/>
  <c r="D1563" i="1"/>
  <c r="C1563" i="1"/>
  <c r="H1563" i="1" s="1"/>
  <c r="G1562" i="1"/>
  <c r="I1562" i="1" s="1"/>
  <c r="D1562" i="1"/>
  <c r="J1562" i="1" s="1"/>
  <c r="C1562" i="1"/>
  <c r="H1562" i="1" s="1"/>
  <c r="D1561" i="1"/>
  <c r="C1561" i="1"/>
  <c r="H1561" i="1" s="1"/>
  <c r="G1560" i="1"/>
  <c r="D1560" i="1"/>
  <c r="J1560" i="1" s="1"/>
  <c r="C1560" i="1"/>
  <c r="H1560" i="1" s="1"/>
  <c r="D1559" i="1"/>
  <c r="C1559" i="1"/>
  <c r="H1559" i="1" s="1"/>
  <c r="G1558" i="1"/>
  <c r="D1558" i="1"/>
  <c r="J1558" i="1" s="1"/>
  <c r="C1558" i="1"/>
  <c r="H1558" i="1" s="1"/>
  <c r="D1557" i="1"/>
  <c r="C1557" i="1"/>
  <c r="H1557" i="1" s="1"/>
  <c r="D1556" i="1"/>
  <c r="C1556" i="1"/>
  <c r="H1556" i="1" s="1"/>
  <c r="D1555" i="1"/>
  <c r="C1555" i="1"/>
  <c r="H1555" i="1" s="1"/>
  <c r="G1554" i="1"/>
  <c r="D1554" i="1"/>
  <c r="J1554" i="1" s="1"/>
  <c r="C1554" i="1"/>
  <c r="H1554" i="1" s="1"/>
  <c r="D1553" i="1"/>
  <c r="C1553" i="1"/>
  <c r="H1553" i="1" s="1"/>
  <c r="G1552" i="1"/>
  <c r="I1552" i="1" s="1"/>
  <c r="D1552" i="1"/>
  <c r="J1552" i="1" s="1"/>
  <c r="C1552" i="1"/>
  <c r="H1552" i="1" s="1"/>
  <c r="D1551" i="1"/>
  <c r="C1551" i="1"/>
  <c r="H1551" i="1" s="1"/>
  <c r="G1550" i="1"/>
  <c r="D1550" i="1"/>
  <c r="J1550" i="1" s="1"/>
  <c r="C1550" i="1"/>
  <c r="H1550" i="1" s="1"/>
  <c r="D1549" i="1"/>
  <c r="C1549" i="1"/>
  <c r="H1549" i="1" s="1"/>
  <c r="G1548" i="1"/>
  <c r="D1548" i="1"/>
  <c r="J1548" i="1" s="1"/>
  <c r="C1548" i="1"/>
  <c r="H1548" i="1" s="1"/>
  <c r="H1547" i="1"/>
  <c r="G1547" i="1"/>
  <c r="D1547" i="1"/>
  <c r="C1547" i="1"/>
  <c r="J1547" i="1" s="1"/>
  <c r="D1546" i="1"/>
  <c r="J1546" i="1" s="1"/>
  <c r="C1546" i="1"/>
  <c r="H1546" i="1" s="1"/>
  <c r="H1545" i="1"/>
  <c r="G1545" i="1"/>
  <c r="I1545" i="1" s="1"/>
  <c r="D1545" i="1"/>
  <c r="C1545" i="1"/>
  <c r="J1545" i="1" s="1"/>
  <c r="D1544" i="1"/>
  <c r="J1544" i="1" s="1"/>
  <c r="C1544" i="1"/>
  <c r="H1544" i="1" s="1"/>
  <c r="H1543" i="1"/>
  <c r="G1543" i="1"/>
  <c r="I1543" i="1" s="1"/>
  <c r="D1543" i="1"/>
  <c r="C1543" i="1"/>
  <c r="J1543" i="1" s="1"/>
  <c r="D1542" i="1"/>
  <c r="C1542" i="1"/>
  <c r="H1542" i="1" s="1"/>
  <c r="H1541" i="1"/>
  <c r="G1541" i="1"/>
  <c r="I1541" i="1" s="1"/>
  <c r="D1541" i="1"/>
  <c r="C1541" i="1"/>
  <c r="J1541" i="1" s="1"/>
  <c r="D1540" i="1"/>
  <c r="C1540"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G1513" i="1"/>
  <c r="D1513" i="1"/>
  <c r="H1513" i="1" s="1"/>
  <c r="C1513" i="1"/>
  <c r="H1512" i="1"/>
  <c r="G1512" i="1"/>
  <c r="D1512" i="1"/>
  <c r="C1512" i="1"/>
  <c r="G1511" i="1"/>
  <c r="D1511" i="1"/>
  <c r="H1511" i="1" s="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D1400" i="1"/>
  <c r="C1400" i="1"/>
  <c r="D1399" i="1"/>
  <c r="G1399" i="1" s="1"/>
  <c r="C1399" i="1"/>
  <c r="H1399" i="1" s="1"/>
  <c r="D1398" i="1"/>
  <c r="C1398" i="1"/>
  <c r="H1398" i="1" s="1"/>
  <c r="D1397" i="1"/>
  <c r="C1397" i="1"/>
  <c r="H1397" i="1" s="1"/>
  <c r="D1396" i="1"/>
  <c r="C1396" i="1"/>
  <c r="H1396" i="1" s="1"/>
  <c r="H1395" i="1"/>
  <c r="D1395" i="1"/>
  <c r="C1395" i="1"/>
  <c r="D1394" i="1"/>
  <c r="G1394" i="1" s="1"/>
  <c r="C1394" i="1"/>
  <c r="H1394" i="1" s="1"/>
  <c r="D1393" i="1"/>
  <c r="C1393" i="1"/>
  <c r="H1393" i="1" s="1"/>
  <c r="D1392" i="1"/>
  <c r="C1392" i="1"/>
  <c r="H1392" i="1" s="1"/>
  <c r="H1391" i="1"/>
  <c r="D1391" i="1"/>
  <c r="C1391" i="1"/>
  <c r="G1391" i="1" s="1"/>
  <c r="D1390" i="1"/>
  <c r="C1390" i="1"/>
  <c r="H1389" i="1"/>
  <c r="D1389" i="1"/>
  <c r="C1389" i="1"/>
  <c r="D1388" i="1"/>
  <c r="G1388" i="1" s="1"/>
  <c r="C1388" i="1"/>
  <c r="H1388" i="1" s="1"/>
  <c r="D1387" i="1"/>
  <c r="C1387" i="1"/>
  <c r="H1387" i="1" s="1"/>
  <c r="D1386" i="1"/>
  <c r="C1386" i="1"/>
  <c r="H1386" i="1" s="1"/>
  <c r="H1385" i="1"/>
  <c r="D1385" i="1"/>
  <c r="C1385" i="1"/>
  <c r="G1384" i="1"/>
  <c r="D1384" i="1"/>
  <c r="C1384" i="1"/>
  <c r="H1384" i="1" s="1"/>
  <c r="D1383" i="1"/>
  <c r="G1383" i="1" s="1"/>
  <c r="C1383" i="1"/>
  <c r="H1383" i="1" s="1"/>
  <c r="D1382" i="1"/>
  <c r="C1382" i="1"/>
  <c r="H1382" i="1" s="1"/>
  <c r="D1381" i="1"/>
  <c r="G1381" i="1" s="1"/>
  <c r="C1381" i="1"/>
  <c r="H1381" i="1" s="1"/>
  <c r="H1380" i="1"/>
  <c r="D1380" i="1"/>
  <c r="C1380" i="1"/>
  <c r="G1380" i="1" s="1"/>
  <c r="H1379" i="1"/>
  <c r="D1379" i="1"/>
  <c r="C1379" i="1"/>
  <c r="D1378" i="1"/>
  <c r="G1378" i="1" s="1"/>
  <c r="C1378" i="1"/>
  <c r="H1378" i="1" s="1"/>
  <c r="D1377" i="1"/>
  <c r="C1377" i="1"/>
  <c r="H1377" i="1" s="1"/>
  <c r="D1376" i="1"/>
  <c r="G1376" i="1" s="1"/>
  <c r="C1376" i="1"/>
  <c r="H1376" i="1" s="1"/>
  <c r="H1375" i="1"/>
  <c r="D1375" i="1"/>
  <c r="C1375" i="1"/>
  <c r="D1374" i="1"/>
  <c r="G1374" i="1" s="1"/>
  <c r="C1374" i="1"/>
  <c r="H1374" i="1" s="1"/>
  <c r="D1373" i="1"/>
  <c r="C1373" i="1"/>
  <c r="H1373" i="1" s="1"/>
  <c r="D1372" i="1"/>
  <c r="C1372" i="1"/>
  <c r="H1372" i="1" s="1"/>
  <c r="H1371" i="1"/>
  <c r="D1371" i="1"/>
  <c r="G1371" i="1" s="1"/>
  <c r="C1371" i="1"/>
  <c r="D1370" i="1"/>
  <c r="G1370" i="1" s="1"/>
  <c r="C1370" i="1"/>
  <c r="H1370" i="1" s="1"/>
  <c r="D1369" i="1"/>
  <c r="C1369" i="1"/>
  <c r="H1369" i="1" s="1"/>
  <c r="H1368" i="1"/>
  <c r="D1368" i="1"/>
  <c r="C1368" i="1"/>
  <c r="H1367" i="1"/>
  <c r="G1367" i="1"/>
  <c r="D1367" i="1"/>
  <c r="C1367" i="1"/>
  <c r="H1366" i="1"/>
  <c r="G1366" i="1"/>
  <c r="D1366" i="1"/>
  <c r="C1366" i="1"/>
  <c r="H1365" i="1"/>
  <c r="D1365" i="1"/>
  <c r="G1365" i="1" s="1"/>
  <c r="C1365" i="1"/>
  <c r="D1364" i="1"/>
  <c r="H1364" i="1" s="1"/>
  <c r="C1364" i="1"/>
  <c r="D1363" i="1"/>
  <c r="H1363" i="1" s="1"/>
  <c r="C1363" i="1"/>
  <c r="D1362" i="1"/>
  <c r="H1362" i="1" s="1"/>
  <c r="C1362" i="1"/>
  <c r="H1361" i="1"/>
  <c r="G1361" i="1"/>
  <c r="D1361" i="1"/>
  <c r="C1361" i="1"/>
  <c r="D1360" i="1"/>
  <c r="H1360" i="1" s="1"/>
  <c r="C1360" i="1"/>
  <c r="G1359" i="1"/>
  <c r="D1359" i="1"/>
  <c r="H1359" i="1" s="1"/>
  <c r="C1359" i="1"/>
  <c r="D1358" i="1"/>
  <c r="H1358" i="1" s="1"/>
  <c r="C1358" i="1"/>
  <c r="D1357" i="1"/>
  <c r="H1357" i="1" s="1"/>
  <c r="C1357" i="1"/>
  <c r="D1356" i="1"/>
  <c r="H1356" i="1" s="1"/>
  <c r="C1356" i="1"/>
  <c r="G1355" i="1"/>
  <c r="D1355" i="1"/>
  <c r="H1355" i="1" s="1"/>
  <c r="C1355" i="1"/>
  <c r="H1354" i="1"/>
  <c r="D1354" i="1"/>
  <c r="G1354" i="1" s="1"/>
  <c r="C1354" i="1"/>
  <c r="D1353" i="1"/>
  <c r="H1353" i="1" s="1"/>
  <c r="C1353" i="1"/>
  <c r="D1352" i="1"/>
  <c r="H1352" i="1" s="1"/>
  <c r="C1352" i="1"/>
  <c r="H1351" i="1"/>
  <c r="G1351" i="1"/>
  <c r="D1351" i="1"/>
  <c r="C1351" i="1"/>
  <c r="D1350" i="1"/>
  <c r="H1350" i="1" s="1"/>
  <c r="C1350" i="1"/>
  <c r="H1349" i="1"/>
  <c r="G1349" i="1"/>
  <c r="D1349" i="1"/>
  <c r="C1349" i="1"/>
  <c r="H1348" i="1"/>
  <c r="D1348" i="1"/>
  <c r="G1348" i="1" s="1"/>
  <c r="C1348" i="1"/>
  <c r="H1347" i="1"/>
  <c r="G1347" i="1"/>
  <c r="D1347" i="1"/>
  <c r="C1347" i="1"/>
  <c r="D1346" i="1"/>
  <c r="H1346" i="1" s="1"/>
  <c r="C1346" i="1"/>
  <c r="D1345" i="1"/>
  <c r="H1345" i="1" s="1"/>
  <c r="C1345" i="1"/>
  <c r="D1344" i="1"/>
  <c r="H1344" i="1" s="1"/>
  <c r="C1344" i="1"/>
  <c r="H1343" i="1"/>
  <c r="G1343" i="1"/>
  <c r="D1343" i="1"/>
  <c r="C1343" i="1"/>
  <c r="D1342" i="1"/>
  <c r="H1342" i="1" s="1"/>
  <c r="C1342" i="1"/>
  <c r="H1341" i="1"/>
  <c r="D1341" i="1"/>
  <c r="G1341" i="1" s="1"/>
  <c r="C1341" i="1"/>
  <c r="D1340" i="1"/>
  <c r="H1340" i="1" s="1"/>
  <c r="C1340" i="1"/>
  <c r="H1339" i="1"/>
  <c r="D1339" i="1"/>
  <c r="G1339" i="1" s="1"/>
  <c r="C1339" i="1"/>
  <c r="D1338" i="1"/>
  <c r="H1338" i="1" s="1"/>
  <c r="C1338" i="1"/>
  <c r="D1337" i="1"/>
  <c r="H1337" i="1" s="1"/>
  <c r="C1337" i="1"/>
  <c r="H1336" i="1"/>
  <c r="D1336" i="1"/>
  <c r="G1336" i="1" s="1"/>
  <c r="C1336" i="1"/>
  <c r="D1335" i="1"/>
  <c r="H1335" i="1" s="1"/>
  <c r="C1335" i="1"/>
  <c r="G1334" i="1"/>
  <c r="D1334" i="1"/>
  <c r="H1334" i="1" s="1"/>
  <c r="C1334" i="1"/>
  <c r="D1333" i="1"/>
  <c r="H1333" i="1" s="1"/>
  <c r="C1333" i="1"/>
  <c r="D1332" i="1"/>
  <c r="H1332" i="1" s="1"/>
  <c r="C1332" i="1"/>
  <c r="D1331" i="1"/>
  <c r="H1331" i="1" s="1"/>
  <c r="C1331" i="1"/>
  <c r="G1330" i="1"/>
  <c r="D1330" i="1"/>
  <c r="H1330" i="1" s="1"/>
  <c r="C1330" i="1"/>
  <c r="D1329" i="1"/>
  <c r="H1329" i="1" s="1"/>
  <c r="C1329" i="1"/>
  <c r="D1328" i="1"/>
  <c r="H1328" i="1" s="1"/>
  <c r="C1328" i="1"/>
  <c r="D1327" i="1"/>
  <c r="H1327" i="1" s="1"/>
  <c r="C1327" i="1"/>
  <c r="D1326" i="1"/>
  <c r="H1326" i="1" s="1"/>
  <c r="C1326" i="1"/>
  <c r="H1325" i="1"/>
  <c r="G1325" i="1"/>
  <c r="D1325" i="1"/>
  <c r="C1325" i="1"/>
  <c r="D1324" i="1"/>
  <c r="C1324" i="1"/>
  <c r="H1324" i="1" s="1"/>
  <c r="H1323" i="1"/>
  <c r="G1323" i="1"/>
  <c r="D1323" i="1"/>
  <c r="C1323" i="1"/>
  <c r="D1322" i="1"/>
  <c r="C1322" i="1"/>
  <c r="D1321" i="1"/>
  <c r="C1321" i="1"/>
  <c r="D1320" i="1"/>
  <c r="C1320" i="1"/>
  <c r="H1320" i="1" s="1"/>
  <c r="D1319" i="1"/>
  <c r="H1319" i="1" s="1"/>
  <c r="C1319" i="1"/>
  <c r="D1318" i="1"/>
  <c r="H1318" i="1" s="1"/>
  <c r="C1318" i="1"/>
  <c r="G1318" i="1" s="1"/>
  <c r="D1317" i="1"/>
  <c r="C1317" i="1"/>
  <c r="H1317" i="1" s="1"/>
  <c r="H1316" i="1"/>
  <c r="D1316" i="1"/>
  <c r="G1316" i="1" s="1"/>
  <c r="C1316" i="1"/>
  <c r="D1315" i="1"/>
  <c r="H1315" i="1" s="1"/>
  <c r="C1315" i="1"/>
  <c r="D1314" i="1"/>
  <c r="G1314" i="1" s="1"/>
  <c r="C1314" i="1"/>
  <c r="D1313" i="1"/>
  <c r="G1313" i="1" s="1"/>
  <c r="C1313" i="1"/>
  <c r="H1312" i="1"/>
  <c r="D1312" i="1"/>
  <c r="G1312" i="1" s="1"/>
  <c r="C1312" i="1"/>
  <c r="D1311" i="1"/>
  <c r="G1311" i="1" s="1"/>
  <c r="C1311" i="1"/>
  <c r="D1310" i="1"/>
  <c r="C1310" i="1"/>
  <c r="D1309" i="1"/>
  <c r="H1309" i="1" s="1"/>
  <c r="C1309" i="1"/>
  <c r="D1308" i="1"/>
  <c r="G1308" i="1" s="1"/>
  <c r="C1308" i="1"/>
  <c r="D1307" i="1"/>
  <c r="H1307" i="1" s="1"/>
  <c r="C1307" i="1"/>
  <c r="D1306" i="1"/>
  <c r="H1306" i="1" s="1"/>
  <c r="C1306" i="1"/>
  <c r="D1305" i="1"/>
  <c r="C1305" i="1"/>
  <c r="H1305" i="1" s="1"/>
  <c r="D1304" i="1"/>
  <c r="H1304" i="1" s="1"/>
  <c r="C1304" i="1"/>
  <c r="D1303" i="1"/>
  <c r="H1303" i="1" s="1"/>
  <c r="C1303" i="1"/>
  <c r="D1302" i="1"/>
  <c r="H1302" i="1" s="1"/>
  <c r="C1302" i="1"/>
  <c r="D1301" i="1"/>
  <c r="H1301" i="1" s="1"/>
  <c r="C1301" i="1"/>
  <c r="D1300" i="1"/>
  <c r="H1300" i="1" s="1"/>
  <c r="C1300" i="1"/>
  <c r="H1299" i="1"/>
  <c r="G1299" i="1"/>
  <c r="D1299" i="1"/>
  <c r="C1299" i="1"/>
  <c r="H1298" i="1"/>
  <c r="G1298" i="1"/>
  <c r="D1298" i="1"/>
  <c r="C1298" i="1"/>
  <c r="D1297" i="1"/>
  <c r="C1297" i="1"/>
  <c r="G1297" i="1" s="1"/>
  <c r="D1296" i="1"/>
  <c r="C1296" i="1"/>
  <c r="H1296" i="1" s="1"/>
  <c r="C1295" i="1"/>
  <c r="H1294" i="1"/>
  <c r="G1294" i="1"/>
  <c r="D1294" i="1"/>
  <c r="C1294" i="1"/>
  <c r="H1293" i="1"/>
  <c r="G1293" i="1"/>
  <c r="D1293" i="1"/>
  <c r="C1293" i="1"/>
  <c r="D1292" i="1"/>
  <c r="C1292" i="1"/>
  <c r="G1292" i="1" s="1"/>
  <c r="H1291" i="1"/>
  <c r="G1291" i="1"/>
  <c r="D1291" i="1"/>
  <c r="C1291" i="1"/>
  <c r="H1290" i="1"/>
  <c r="G1290" i="1"/>
  <c r="D1290" i="1"/>
  <c r="C1290" i="1"/>
  <c r="H1289" i="1"/>
  <c r="G1289" i="1"/>
  <c r="D1289" i="1"/>
  <c r="C1289" i="1"/>
  <c r="D1288" i="1"/>
  <c r="H1288" i="1" s="1"/>
  <c r="C1288" i="1"/>
  <c r="D1287" i="1"/>
  <c r="H1287" i="1" s="1"/>
  <c r="C1287" i="1"/>
  <c r="D1286" i="1"/>
  <c r="H1286" i="1" s="1"/>
  <c r="C1286" i="1"/>
  <c r="D1285" i="1"/>
  <c r="H1285" i="1" s="1"/>
  <c r="C1285" i="1"/>
  <c r="D1284" i="1"/>
  <c r="G1284" i="1" s="1"/>
  <c r="C1284" i="1"/>
  <c r="D1283" i="1"/>
  <c r="H1283" i="1" s="1"/>
  <c r="C1283" i="1"/>
  <c r="G1282" i="1"/>
  <c r="D1282" i="1"/>
  <c r="H1282" i="1" s="1"/>
  <c r="C1282" i="1"/>
  <c r="C1281" i="1"/>
  <c r="H1280" i="1"/>
  <c r="G1280" i="1"/>
  <c r="D1280" i="1"/>
  <c r="C1280" i="1"/>
  <c r="H1279" i="1"/>
  <c r="G1279" i="1"/>
  <c r="D1279" i="1"/>
  <c r="C1279" i="1"/>
  <c r="C1278" i="1"/>
  <c r="G1277" i="1"/>
  <c r="D1277" i="1"/>
  <c r="H1277" i="1" s="1"/>
  <c r="C1277" i="1"/>
  <c r="G1276" i="1"/>
  <c r="D1276" i="1"/>
  <c r="H1276" i="1" s="1"/>
  <c r="C1276" i="1"/>
  <c r="G1275" i="1"/>
  <c r="D1275" i="1"/>
  <c r="H1275" i="1" s="1"/>
  <c r="C1275" i="1"/>
  <c r="G1274" i="1"/>
  <c r="D1274" i="1"/>
  <c r="H1274" i="1" s="1"/>
  <c r="C1274" i="1"/>
  <c r="G1273" i="1"/>
  <c r="D1273" i="1"/>
  <c r="H1273" i="1" s="1"/>
  <c r="C1273" i="1"/>
  <c r="H1272" i="1"/>
  <c r="G1272" i="1"/>
  <c r="D1272" i="1"/>
  <c r="C1272" i="1"/>
  <c r="G1271" i="1"/>
  <c r="D1271" i="1"/>
  <c r="H1271" i="1" s="1"/>
  <c r="C1271" i="1"/>
  <c r="H1270" i="1"/>
  <c r="G1270" i="1"/>
  <c r="D1270" i="1"/>
  <c r="C1270" i="1"/>
  <c r="G1269" i="1"/>
  <c r="D1269" i="1"/>
  <c r="H1269" i="1" s="1"/>
  <c r="C1269" i="1"/>
  <c r="C1268" i="1"/>
  <c r="H1267" i="1"/>
  <c r="D1267" i="1"/>
  <c r="G1267" i="1" s="1"/>
  <c r="C1267" i="1"/>
  <c r="D1266" i="1"/>
  <c r="C1266" i="1"/>
  <c r="D1265" i="1"/>
  <c r="C1265" i="1"/>
  <c r="C1264" i="1"/>
  <c r="G1263" i="1"/>
  <c r="D1263" i="1"/>
  <c r="H1263" i="1" s="1"/>
  <c r="C1263" i="1"/>
  <c r="D1262" i="1"/>
  <c r="C1262" i="1"/>
  <c r="H1262" i="1" s="1"/>
  <c r="D1261" i="1"/>
  <c r="C1261" i="1"/>
  <c r="D1258" i="1"/>
  <c r="C1258" i="1"/>
  <c r="D1257" i="1"/>
  <c r="C1257" i="1"/>
  <c r="D1256" i="1"/>
  <c r="H1254" i="1"/>
  <c r="G1254" i="1"/>
  <c r="D1254" i="1"/>
  <c r="C1254" i="1"/>
  <c r="H1253" i="1"/>
  <c r="G1253" i="1"/>
  <c r="D1253" i="1"/>
  <c r="C1253" i="1"/>
  <c r="H1252" i="1"/>
  <c r="G1252" i="1"/>
  <c r="D1252" i="1"/>
  <c r="C1252" i="1"/>
  <c r="D1251" i="1"/>
  <c r="H1251" i="1" s="1"/>
  <c r="C1251" i="1"/>
  <c r="D1250" i="1"/>
  <c r="H1250" i="1" s="1"/>
  <c r="C1250" i="1"/>
  <c r="H1249" i="1"/>
  <c r="G1249" i="1"/>
  <c r="D1249" i="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H1230" i="1"/>
  <c r="G1230" i="1"/>
  <c r="D1230" i="1"/>
  <c r="C1230" i="1"/>
  <c r="G1229" i="1"/>
  <c r="D1229" i="1"/>
  <c r="H1229" i="1" s="1"/>
  <c r="C1229" i="1"/>
  <c r="H1228" i="1"/>
  <c r="G1228" i="1"/>
  <c r="D1228" i="1"/>
  <c r="C1228" i="1"/>
  <c r="G1227" i="1"/>
  <c r="D1227" i="1"/>
  <c r="H1227" i="1" s="1"/>
  <c r="C1227" i="1"/>
  <c r="H1226" i="1"/>
  <c r="G1226" i="1"/>
  <c r="D1226" i="1"/>
  <c r="C1226" i="1"/>
  <c r="D1225" i="1"/>
  <c r="G1225" i="1" s="1"/>
  <c r="C1225" i="1"/>
  <c r="D1224" i="1"/>
  <c r="G1224" i="1" s="1"/>
  <c r="C1224" i="1"/>
  <c r="C1223" i="1"/>
  <c r="H1222" i="1"/>
  <c r="D1222" i="1"/>
  <c r="G1222" i="1" s="1"/>
  <c r="C1222" i="1"/>
  <c r="H1221" i="1"/>
  <c r="D1221" i="1"/>
  <c r="G1221" i="1" s="1"/>
  <c r="C1221" i="1"/>
  <c r="H1220" i="1"/>
  <c r="G1220" i="1"/>
  <c r="D1220" i="1"/>
  <c r="C1220" i="1"/>
  <c r="H1219" i="1"/>
  <c r="D1219" i="1"/>
  <c r="G1219" i="1" s="1"/>
  <c r="C1219" i="1"/>
  <c r="H1218" i="1"/>
  <c r="D1218" i="1"/>
  <c r="G1218" i="1" s="1"/>
  <c r="C1218" i="1"/>
  <c r="H1217" i="1"/>
  <c r="D1217" i="1"/>
  <c r="G1217" i="1" s="1"/>
  <c r="C1217" i="1"/>
  <c r="H1216" i="1"/>
  <c r="D1216" i="1"/>
  <c r="G1216" i="1" s="1"/>
  <c r="C1216" i="1"/>
  <c r="D1215" i="1"/>
  <c r="G1215" i="1" s="1"/>
  <c r="C1215" i="1"/>
  <c r="H1214" i="1"/>
  <c r="D1214" i="1"/>
  <c r="G1214" i="1" s="1"/>
  <c r="C1214" i="1"/>
  <c r="H1213" i="1"/>
  <c r="D1213" i="1"/>
  <c r="G1213" i="1" s="1"/>
  <c r="C1213" i="1"/>
  <c r="H1212" i="1"/>
  <c r="D1212" i="1"/>
  <c r="G1212" i="1" s="1"/>
  <c r="C1212" i="1"/>
  <c r="H1211" i="1"/>
  <c r="D1211" i="1"/>
  <c r="G1211" i="1" s="1"/>
  <c r="C1211" i="1"/>
  <c r="H1210" i="1"/>
  <c r="D1210" i="1"/>
  <c r="G1210" i="1" s="1"/>
  <c r="C1210" i="1"/>
  <c r="H1209" i="1"/>
  <c r="G1209" i="1"/>
  <c r="D1209" i="1"/>
  <c r="C1209" i="1"/>
  <c r="D1208" i="1"/>
  <c r="G1208" i="1" s="1"/>
  <c r="C1208" i="1"/>
  <c r="D1206" i="1"/>
  <c r="H1206" i="1" s="1"/>
  <c r="C1206" i="1"/>
  <c r="G1205" i="1"/>
  <c r="D1205" i="1"/>
  <c r="H1205" i="1" s="1"/>
  <c r="C1205" i="1"/>
  <c r="D1204" i="1"/>
  <c r="H1204" i="1" s="1"/>
  <c r="C1204" i="1"/>
  <c r="D1203" i="1"/>
  <c r="C1203" i="1"/>
  <c r="H1203" i="1" s="1"/>
  <c r="D1202" i="1"/>
  <c r="C1202" i="1"/>
  <c r="D1201" i="1"/>
  <c r="C1201" i="1"/>
  <c r="D1200" i="1"/>
  <c r="H1200" i="1" s="1"/>
  <c r="C1200" i="1"/>
  <c r="D1199" i="1"/>
  <c r="H1199" i="1" s="1"/>
  <c r="C1199" i="1"/>
  <c r="D1198" i="1"/>
  <c r="H1198" i="1" s="1"/>
  <c r="C1198" i="1"/>
  <c r="D1197" i="1"/>
  <c r="C1197" i="1"/>
  <c r="G1197" i="1" s="1"/>
  <c r="D1196" i="1"/>
  <c r="C1196" i="1"/>
  <c r="G1196" i="1" s="1"/>
  <c r="D1195" i="1"/>
  <c r="H1195" i="1" s="1"/>
  <c r="C1195" i="1"/>
  <c r="D1194" i="1"/>
  <c r="C1194" i="1"/>
  <c r="G1194" i="1" s="1"/>
  <c r="D1193" i="1"/>
  <c r="C1193" i="1"/>
  <c r="D1192" i="1"/>
  <c r="C1192" i="1"/>
  <c r="D1191" i="1"/>
  <c r="C1191" i="1"/>
  <c r="C1190" i="1"/>
  <c r="D1189" i="1"/>
  <c r="H1189" i="1" s="1"/>
  <c r="C1189" i="1"/>
  <c r="D1188" i="1"/>
  <c r="H1188" i="1" s="1"/>
  <c r="C1188" i="1"/>
  <c r="D1187" i="1"/>
  <c r="H1187" i="1" s="1"/>
  <c r="C1187" i="1"/>
  <c r="D1186" i="1"/>
  <c r="H1186" i="1" s="1"/>
  <c r="C1186" i="1"/>
  <c r="D1185" i="1"/>
  <c r="H1185" i="1" s="1"/>
  <c r="C1185" i="1"/>
  <c r="D1184" i="1"/>
  <c r="H1184" i="1" s="1"/>
  <c r="C1184" i="1"/>
  <c r="D1183" i="1"/>
  <c r="G1183" i="1" s="1"/>
  <c r="C1183" i="1"/>
  <c r="D1179" i="1"/>
  <c r="G1179" i="1" s="1"/>
  <c r="C1179" i="1"/>
  <c r="D1178" i="1"/>
  <c r="H1178" i="1" s="1"/>
  <c r="C1178" i="1"/>
  <c r="D1177" i="1"/>
  <c r="H1177" i="1" s="1"/>
  <c r="C1177" i="1"/>
  <c r="D1176" i="1"/>
  <c r="G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H1155" i="1"/>
  <c r="D1155" i="1"/>
  <c r="G1155" i="1" s="1"/>
  <c r="C1155" i="1"/>
  <c r="G1154" i="1"/>
  <c r="D1154" i="1"/>
  <c r="H1154" i="1" s="1"/>
  <c r="C1154" i="1"/>
  <c r="G1153" i="1"/>
  <c r="D1153" i="1"/>
  <c r="H1153" i="1" s="1"/>
  <c r="C1153" i="1"/>
  <c r="H1151" i="1"/>
  <c r="D1151" i="1"/>
  <c r="G1151" i="1" s="1"/>
  <c r="C1151" i="1"/>
  <c r="H1150" i="1"/>
  <c r="D1150" i="1"/>
  <c r="G1150" i="1" s="1"/>
  <c r="C1150" i="1"/>
  <c r="H1149" i="1"/>
  <c r="D1149" i="1"/>
  <c r="G1149" i="1" s="1"/>
  <c r="C1149" i="1"/>
  <c r="C1148" i="1"/>
  <c r="H1147" i="1"/>
  <c r="D1147" i="1"/>
  <c r="G1147" i="1" s="1"/>
  <c r="C1147" i="1"/>
  <c r="H1146" i="1"/>
  <c r="D1146" i="1"/>
  <c r="G1146" i="1" s="1"/>
  <c r="C1146" i="1"/>
  <c r="G1145" i="1"/>
  <c r="D1145" i="1"/>
  <c r="H1145" i="1" s="1"/>
  <c r="C1145" i="1"/>
  <c r="H1144" i="1"/>
  <c r="G1144" i="1"/>
  <c r="D1144" i="1"/>
  <c r="C1144" i="1"/>
  <c r="H1143" i="1"/>
  <c r="G1143" i="1"/>
  <c r="D1143" i="1"/>
  <c r="C1143" i="1"/>
  <c r="H1142" i="1"/>
  <c r="D1142" i="1"/>
  <c r="G1142" i="1" s="1"/>
  <c r="C1142" i="1"/>
  <c r="C1141" i="1"/>
  <c r="D1139" i="1"/>
  <c r="H1139" i="1" s="1"/>
  <c r="C1139" i="1"/>
  <c r="D1138" i="1"/>
  <c r="H1138" i="1" s="1"/>
  <c r="C1138" i="1"/>
  <c r="G1137" i="1"/>
  <c r="D1137" i="1"/>
  <c r="H1137" i="1" s="1"/>
  <c r="C1137" i="1"/>
  <c r="D1136" i="1"/>
  <c r="H1136" i="1" s="1"/>
  <c r="C1136" i="1"/>
  <c r="D1135" i="1"/>
  <c r="H1135" i="1" s="1"/>
  <c r="C1135" i="1"/>
  <c r="G1134" i="1"/>
  <c r="D1134" i="1"/>
  <c r="H1134" i="1" s="1"/>
  <c r="C1134" i="1"/>
  <c r="D1133" i="1"/>
  <c r="H1133" i="1" s="1"/>
  <c r="C1133" i="1"/>
  <c r="D1132" i="1"/>
  <c r="H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D1126" i="1"/>
  <c r="H1126" i="1" s="1"/>
  <c r="C1126" i="1"/>
  <c r="C1125" i="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H1114" i="1"/>
  <c r="G1114" i="1"/>
  <c r="D1114" i="1"/>
  <c r="C1114" i="1"/>
  <c r="H1113" i="1"/>
  <c r="G1113" i="1"/>
  <c r="D1113" i="1"/>
  <c r="C1113" i="1"/>
  <c r="D1112" i="1"/>
  <c r="G1112" i="1" s="1"/>
  <c r="C1112" i="1"/>
  <c r="D1111" i="1"/>
  <c r="H1111" i="1" s="1"/>
  <c r="C1111" i="1"/>
  <c r="H1110" i="1"/>
  <c r="D1110" i="1"/>
  <c r="G1110" i="1" s="1"/>
  <c r="C1110" i="1"/>
  <c r="G1109" i="1"/>
  <c r="D1109" i="1"/>
  <c r="H1109" i="1" s="1"/>
  <c r="C1109" i="1"/>
  <c r="H1108" i="1"/>
  <c r="D1108" i="1"/>
  <c r="G1108" i="1" s="1"/>
  <c r="C1108" i="1"/>
  <c r="D1107" i="1"/>
  <c r="H1107" i="1" s="1"/>
  <c r="C1107" i="1"/>
  <c r="G1106" i="1"/>
  <c r="D1106" i="1"/>
  <c r="H1106" i="1" s="1"/>
  <c r="C1106" i="1"/>
  <c r="D1105" i="1"/>
  <c r="H1105" i="1" s="1"/>
  <c r="C1105" i="1"/>
  <c r="D1104" i="1"/>
  <c r="H1104" i="1" s="1"/>
  <c r="C1104" i="1"/>
  <c r="H1103" i="1"/>
  <c r="D1103" i="1"/>
  <c r="G1103" i="1" s="1"/>
  <c r="C1103" i="1"/>
  <c r="H1102" i="1"/>
  <c r="G1102" i="1"/>
  <c r="D1102" i="1"/>
  <c r="C1102" i="1"/>
  <c r="D1101" i="1"/>
  <c r="H1101" i="1" s="1"/>
  <c r="C1101" i="1"/>
  <c r="H1100" i="1"/>
  <c r="G1100" i="1"/>
  <c r="D1100" i="1"/>
  <c r="C1100" i="1"/>
  <c r="H1099" i="1"/>
  <c r="D1099" i="1"/>
  <c r="G1099" i="1" s="1"/>
  <c r="C1099" i="1"/>
  <c r="G1098" i="1"/>
  <c r="D1098" i="1"/>
  <c r="H1098" i="1" s="1"/>
  <c r="C1098" i="1"/>
  <c r="D1097" i="1"/>
  <c r="H1097" i="1" s="1"/>
  <c r="C1097" i="1"/>
  <c r="D1096" i="1"/>
  <c r="H1096" i="1" s="1"/>
  <c r="C1096" i="1"/>
  <c r="D1095" i="1"/>
  <c r="H1095" i="1" s="1"/>
  <c r="C1095" i="1"/>
  <c r="D1094" i="1"/>
  <c r="H1094" i="1" s="1"/>
  <c r="C1094"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H1085" i="1"/>
  <c r="D1085" i="1"/>
  <c r="G1085" i="1" s="1"/>
  <c r="C1085" i="1"/>
  <c r="D1084" i="1"/>
  <c r="H1084" i="1" s="1"/>
  <c r="C1084" i="1"/>
  <c r="D1083" i="1"/>
  <c r="H1083" i="1" s="1"/>
  <c r="C1083" i="1"/>
  <c r="D1082" i="1"/>
  <c r="G1082" i="1" s="1"/>
  <c r="C1082" i="1"/>
  <c r="C1081" i="1"/>
  <c r="D1080" i="1"/>
  <c r="H1080" i="1" s="1"/>
  <c r="C1080" i="1"/>
  <c r="H1079" i="1"/>
  <c r="G1079" i="1"/>
  <c r="D1079" i="1"/>
  <c r="C1079" i="1"/>
  <c r="H1078" i="1"/>
  <c r="G1078" i="1"/>
  <c r="D1078" i="1"/>
  <c r="C1078" i="1"/>
  <c r="G1077" i="1"/>
  <c r="D1077" i="1"/>
  <c r="H1077" i="1" s="1"/>
  <c r="C1077" i="1"/>
  <c r="C1076" i="1"/>
  <c r="C1075" i="1"/>
  <c r="G1073" i="1"/>
  <c r="D1073" i="1"/>
  <c r="H1073" i="1" s="1"/>
  <c r="C1073" i="1"/>
  <c r="G1072" i="1"/>
  <c r="D1072" i="1"/>
  <c r="H1072" i="1" s="1"/>
  <c r="C1072" i="1"/>
  <c r="H1071" i="1"/>
  <c r="G1071" i="1"/>
  <c r="D1071" i="1"/>
  <c r="C1071" i="1"/>
  <c r="G1070" i="1"/>
  <c r="D1070" i="1"/>
  <c r="H1070" i="1" s="1"/>
  <c r="C1070" i="1"/>
  <c r="G1069" i="1"/>
  <c r="D1069" i="1"/>
  <c r="H1069" i="1" s="1"/>
  <c r="C1069" i="1"/>
  <c r="D1068" i="1"/>
  <c r="H1068" i="1" s="1"/>
  <c r="C1068" i="1"/>
  <c r="G1067" i="1"/>
  <c r="D1067" i="1"/>
  <c r="H1067" i="1" s="1"/>
  <c r="C1067" i="1"/>
  <c r="G1066" i="1"/>
  <c r="D1066" i="1"/>
  <c r="H1066" i="1" s="1"/>
  <c r="C1066" i="1"/>
  <c r="G1065" i="1"/>
  <c r="D1065" i="1"/>
  <c r="H1065" i="1" s="1"/>
  <c r="C1065" i="1"/>
  <c r="G1064" i="1"/>
  <c r="D1064" i="1"/>
  <c r="H1064" i="1" s="1"/>
  <c r="C1064" i="1"/>
  <c r="G1063" i="1"/>
  <c r="D1063" i="1"/>
  <c r="H1063" i="1" s="1"/>
  <c r="C1063" i="1"/>
  <c r="G1062" i="1"/>
  <c r="D1062" i="1"/>
  <c r="H1062" i="1" s="1"/>
  <c r="C1062" i="1"/>
  <c r="D1061" i="1"/>
  <c r="H1061" i="1" s="1"/>
  <c r="C1061" i="1"/>
  <c r="G1060" i="1"/>
  <c r="D1060" i="1"/>
  <c r="H1060" i="1" s="1"/>
  <c r="C1060" i="1"/>
  <c r="G1059" i="1"/>
  <c r="D1059" i="1"/>
  <c r="H1059" i="1" s="1"/>
  <c r="C1059" i="1"/>
  <c r="G1058" i="1"/>
  <c r="D1058" i="1"/>
  <c r="H1058" i="1" s="1"/>
  <c r="C1058" i="1"/>
  <c r="D1057" i="1"/>
  <c r="H1057" i="1" s="1"/>
  <c r="C1057" i="1"/>
  <c r="H1056" i="1"/>
  <c r="G1056" i="1"/>
  <c r="D1056" i="1"/>
  <c r="C1056" i="1"/>
  <c r="G1055" i="1"/>
  <c r="D1055" i="1"/>
  <c r="H1055" i="1" s="1"/>
  <c r="C1055" i="1"/>
  <c r="G1054" i="1"/>
  <c r="D1054" i="1"/>
  <c r="H1054" i="1" s="1"/>
  <c r="C1054" i="1"/>
  <c r="G1053" i="1"/>
  <c r="D1053" i="1"/>
  <c r="H1053" i="1" s="1"/>
  <c r="C1053" i="1"/>
  <c r="H1052" i="1"/>
  <c r="G1052" i="1"/>
  <c r="D1052" i="1"/>
  <c r="C1052" i="1"/>
  <c r="H1051" i="1"/>
  <c r="G1051" i="1"/>
  <c r="D1051" i="1"/>
  <c r="C1051" i="1"/>
  <c r="C1050" i="1"/>
  <c r="G1049" i="1"/>
  <c r="D1049" i="1"/>
  <c r="H1049" i="1" s="1"/>
  <c r="C1049" i="1"/>
  <c r="G1048" i="1"/>
  <c r="D1048" i="1"/>
  <c r="H1048" i="1" s="1"/>
  <c r="C1048" i="1"/>
  <c r="G1047" i="1"/>
  <c r="D1047" i="1"/>
  <c r="H1047" i="1" s="1"/>
  <c r="C1047" i="1"/>
  <c r="D1046" i="1"/>
  <c r="H1046" i="1" s="1"/>
  <c r="C1046" i="1"/>
  <c r="G1045" i="1"/>
  <c r="D1045" i="1"/>
  <c r="H1045" i="1" s="1"/>
  <c r="C1045" i="1"/>
  <c r="G1044" i="1"/>
  <c r="D1044" i="1"/>
  <c r="H1044" i="1" s="1"/>
  <c r="C1044" i="1"/>
  <c r="G1043" i="1"/>
  <c r="D1043" i="1"/>
  <c r="H1043" i="1" s="1"/>
  <c r="C1043" i="1"/>
  <c r="G1042" i="1"/>
  <c r="D1042" i="1"/>
  <c r="H1042" i="1" s="1"/>
  <c r="C1042" i="1"/>
  <c r="G1041" i="1"/>
  <c r="D1041" i="1"/>
  <c r="H1041" i="1" s="1"/>
  <c r="C1041" i="1"/>
  <c r="C1040" i="1"/>
  <c r="G1039" i="1"/>
  <c r="D1039" i="1"/>
  <c r="H1039" i="1" s="1"/>
  <c r="C1039" i="1"/>
  <c r="G1038" i="1"/>
  <c r="D1038" i="1"/>
  <c r="H1038" i="1" s="1"/>
  <c r="C1038" i="1"/>
  <c r="G1037" i="1"/>
  <c r="D1037" i="1"/>
  <c r="H1037" i="1" s="1"/>
  <c r="C1037" i="1"/>
  <c r="G1036" i="1"/>
  <c r="D1036" i="1"/>
  <c r="H1036" i="1" s="1"/>
  <c r="C1036" i="1"/>
  <c r="G1035" i="1"/>
  <c r="D1035" i="1"/>
  <c r="H1035" i="1" s="1"/>
  <c r="C1035" i="1"/>
  <c r="C1034" i="1"/>
  <c r="G1033" i="1"/>
  <c r="D1033" i="1"/>
  <c r="H1033" i="1" s="1"/>
  <c r="C1033" i="1"/>
  <c r="G1032" i="1"/>
  <c r="D1032" i="1"/>
  <c r="H1032" i="1" s="1"/>
  <c r="C1032" i="1"/>
  <c r="G1031" i="1"/>
  <c r="D1031" i="1"/>
  <c r="H1031" i="1" s="1"/>
  <c r="C1031" i="1"/>
  <c r="G1030" i="1"/>
  <c r="D1030" i="1"/>
  <c r="H1030" i="1" s="1"/>
  <c r="C1030" i="1"/>
  <c r="G1029" i="1"/>
  <c r="D1029" i="1"/>
  <c r="H1029" i="1" s="1"/>
  <c r="C1029" i="1"/>
  <c r="G1028" i="1"/>
  <c r="D1028" i="1"/>
  <c r="H1028" i="1" s="1"/>
  <c r="C1028" i="1"/>
  <c r="G1027" i="1"/>
  <c r="D1027" i="1"/>
  <c r="H1027" i="1" s="1"/>
  <c r="C1027" i="1"/>
  <c r="G1026" i="1"/>
  <c r="D1026" i="1"/>
  <c r="H1026" i="1" s="1"/>
  <c r="C1026" i="1"/>
  <c r="G1025" i="1"/>
  <c r="D1025" i="1"/>
  <c r="H1025" i="1" s="1"/>
  <c r="C1025" i="1"/>
  <c r="D1024" i="1"/>
  <c r="H1024" i="1" s="1"/>
  <c r="C1024" i="1"/>
  <c r="G1023" i="1"/>
  <c r="D1023" i="1"/>
  <c r="H1023" i="1" s="1"/>
  <c r="C1023" i="1"/>
  <c r="H1022" i="1"/>
  <c r="G1022" i="1"/>
  <c r="D1022" i="1"/>
  <c r="C1022" i="1"/>
  <c r="H1021" i="1"/>
  <c r="G1021" i="1"/>
  <c r="D1021" i="1"/>
  <c r="C1021" i="1"/>
  <c r="G1020" i="1"/>
  <c r="D1020" i="1"/>
  <c r="H1020" i="1" s="1"/>
  <c r="C1020" i="1"/>
  <c r="H1019" i="1"/>
  <c r="G1019" i="1"/>
  <c r="D1019" i="1"/>
  <c r="C1019" i="1"/>
  <c r="D1018" i="1"/>
  <c r="H1018" i="1" s="1"/>
  <c r="C1018" i="1"/>
  <c r="C1017" i="1"/>
  <c r="H1016" i="1"/>
  <c r="G1016" i="1"/>
  <c r="D1016" i="1"/>
  <c r="C1016" i="1"/>
  <c r="H1015" i="1"/>
  <c r="G1015" i="1"/>
  <c r="D1015" i="1"/>
  <c r="C1015" i="1"/>
  <c r="G1014" i="1"/>
  <c r="D1014" i="1"/>
  <c r="H1014" i="1" s="1"/>
  <c r="C1014" i="1"/>
  <c r="G1013" i="1"/>
  <c r="D1013" i="1"/>
  <c r="H1013" i="1" s="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D677" i="1"/>
  <c r="G677" i="1" s="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D652" i="1"/>
  <c r="G652" i="1" s="1"/>
  <c r="C652" i="1"/>
  <c r="D651" i="1"/>
  <c r="H651" i="1" s="1"/>
  <c r="C651" i="1"/>
  <c r="H650" i="1"/>
  <c r="G650" i="1"/>
  <c r="D650" i="1"/>
  <c r="C650" i="1"/>
  <c r="D649" i="1"/>
  <c r="H649" i="1" s="1"/>
  <c r="C649" i="1"/>
  <c r="H648" i="1"/>
  <c r="D648" i="1"/>
  <c r="G648" i="1" s="1"/>
  <c r="C648" i="1"/>
  <c r="D647" i="1"/>
  <c r="H647" i="1" s="1"/>
  <c r="C647" i="1"/>
  <c r="G646" i="1"/>
  <c r="D646" i="1"/>
  <c r="H646" i="1" s="1"/>
  <c r="C646" i="1"/>
  <c r="D645" i="1"/>
  <c r="H645" i="1" s="1"/>
  <c r="C645"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C422" i="1"/>
  <c r="C421"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8" i="1" s="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D302" i="1"/>
  <c r="H302" i="1" s="1"/>
  <c r="C302" i="1"/>
  <c r="D301" i="1"/>
  <c r="H301" i="1" s="1"/>
  <c r="C301" i="1"/>
  <c r="D300" i="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G272" i="1"/>
  <c r="D272" i="1"/>
  <c r="H272" i="1" s="1"/>
  <c r="C272" i="1"/>
  <c r="H271" i="1"/>
  <c r="G271" i="1"/>
  <c r="D271" i="1"/>
  <c r="C271" i="1"/>
  <c r="G270" i="1"/>
  <c r="D270" i="1"/>
  <c r="H270" i="1" s="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D200" i="1"/>
  <c r="H200" i="1" s="1"/>
  <c r="C200" i="1"/>
  <c r="C199" i="1"/>
  <c r="C198" i="1"/>
  <c r="H197" i="1"/>
  <c r="D197" i="1"/>
  <c r="G197" i="1" s="1"/>
  <c r="C197" i="1"/>
  <c r="D196" i="1"/>
  <c r="H196" i="1" s="1"/>
  <c r="C196" i="1"/>
  <c r="H195" i="1"/>
  <c r="G195" i="1"/>
  <c r="D195" i="1"/>
  <c r="C195" i="1"/>
  <c r="D194" i="1"/>
  <c r="H194" i="1" s="1"/>
  <c r="C194" i="1"/>
  <c r="D193" i="1"/>
  <c r="H193" i="1" s="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G184" i="1"/>
  <c r="D184" i="1"/>
  <c r="H184" i="1" s="1"/>
  <c r="C184" i="1"/>
  <c r="H183" i="1"/>
  <c r="G183" i="1"/>
  <c r="D183" i="1"/>
  <c r="C183" i="1"/>
  <c r="H182" i="1"/>
  <c r="G182" i="1"/>
  <c r="D182" i="1"/>
  <c r="C182" i="1"/>
  <c r="G181" i="1"/>
  <c r="D181" i="1"/>
  <c r="H181" i="1" s="1"/>
  <c r="C181" i="1"/>
  <c r="G180" i="1"/>
  <c r="D180" i="1"/>
  <c r="H180" i="1" s="1"/>
  <c r="C180" i="1"/>
  <c r="H179" i="1"/>
  <c r="G179" i="1"/>
  <c r="D179" i="1"/>
  <c r="C179" i="1"/>
  <c r="H178" i="1"/>
  <c r="D178" i="1"/>
  <c r="G178" i="1" s="1"/>
  <c r="C178" i="1"/>
  <c r="H177" i="1"/>
  <c r="D177" i="1"/>
  <c r="G177" i="1" s="1"/>
  <c r="C177" i="1"/>
  <c r="H176" i="1"/>
  <c r="D176" i="1"/>
  <c r="G176" i="1" s="1"/>
  <c r="C176" i="1"/>
  <c r="D175" i="1"/>
  <c r="H175" i="1" s="1"/>
  <c r="C175" i="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H165" i="1"/>
  <c r="G165" i="1"/>
  <c r="D165" i="1"/>
  <c r="C165" i="1"/>
  <c r="H164" i="1"/>
  <c r="G164" i="1"/>
  <c r="D164" i="1"/>
  <c r="C164" i="1"/>
  <c r="H163" i="1"/>
  <c r="G163" i="1"/>
  <c r="D163" i="1"/>
  <c r="C163" i="1"/>
  <c r="H162" i="1"/>
  <c r="G162" i="1"/>
  <c r="D162" i="1"/>
  <c r="C162" i="1"/>
  <c r="C161" i="1"/>
  <c r="C160" i="1"/>
  <c r="H159" i="1"/>
  <c r="G159" i="1"/>
  <c r="D159" i="1"/>
  <c r="C159" i="1"/>
  <c r="G158" i="1"/>
  <c r="D158" i="1"/>
  <c r="H158" i="1" s="1"/>
  <c r="C158" i="1"/>
  <c r="G157" i="1"/>
  <c r="D157" i="1"/>
  <c r="H157" i="1" s="1"/>
  <c r="C157" i="1"/>
  <c r="D156" i="1"/>
  <c r="H156" i="1" s="1"/>
  <c r="C156" i="1"/>
  <c r="H155" i="1"/>
  <c r="G155" i="1"/>
  <c r="D155" i="1"/>
  <c r="C155" i="1"/>
  <c r="H154" i="1"/>
  <c r="G154" i="1"/>
  <c r="D154" i="1"/>
  <c r="C154" i="1"/>
  <c r="H153" i="1"/>
  <c r="G153" i="1"/>
  <c r="D153" i="1"/>
  <c r="C153" i="1"/>
  <c r="H152" i="1"/>
  <c r="G152" i="1"/>
  <c r="D152" i="1"/>
  <c r="C152" i="1"/>
  <c r="G151" i="1"/>
  <c r="D151" i="1"/>
  <c r="H151" i="1" s="1"/>
  <c r="C151" i="1"/>
  <c r="G150"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D132" i="1"/>
  <c r="H132" i="1" s="1"/>
  <c r="C132" i="1"/>
  <c r="D131" i="1"/>
  <c r="H131" i="1" s="1"/>
  <c r="C131" i="1"/>
  <c r="D130" i="1"/>
  <c r="H130" i="1" s="1"/>
  <c r="C130" i="1"/>
  <c r="H129" i="1"/>
  <c r="G129" i="1"/>
  <c r="D129" i="1"/>
  <c r="C129" i="1"/>
  <c r="H128" i="1"/>
  <c r="D128" i="1"/>
  <c r="G128" i="1" s="1"/>
  <c r="C128" i="1"/>
  <c r="H127" i="1"/>
  <c r="G127" i="1"/>
  <c r="D127" i="1"/>
  <c r="C127" i="1"/>
  <c r="H126" i="1"/>
  <c r="D126" i="1"/>
  <c r="G126" i="1" s="1"/>
  <c r="C126" i="1"/>
  <c r="D125" i="1"/>
  <c r="G125" i="1" s="1"/>
  <c r="C125" i="1"/>
  <c r="H124" i="1"/>
  <c r="D124" i="1"/>
  <c r="G124" i="1" s="1"/>
  <c r="C124" i="1"/>
  <c r="H123" i="1"/>
  <c r="G123" i="1"/>
  <c r="D123" i="1"/>
  <c r="C123" i="1"/>
  <c r="H122" i="1"/>
  <c r="D122" i="1"/>
  <c r="G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D76" i="1"/>
  <c r="H76" i="1" s="1"/>
  <c r="C76" i="1"/>
  <c r="H75" i="1"/>
  <c r="G75" i="1"/>
  <c r="D75" i="1"/>
  <c r="C75" i="1"/>
  <c r="D74" i="1"/>
  <c r="H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539" i="1" l="1"/>
  <c r="H1540" i="1"/>
  <c r="J1542" i="1"/>
  <c r="G1539" i="1"/>
  <c r="G1540" i="1"/>
  <c r="G1200" i="1"/>
  <c r="D1190" i="1"/>
  <c r="H1082" i="1"/>
  <c r="G1083" i="1"/>
  <c r="G1086" i="1"/>
  <c r="G1084" i="1"/>
  <c r="G1081" i="1"/>
  <c r="H1081" i="1"/>
  <c r="H1257" i="1"/>
  <c r="H1256" i="1"/>
  <c r="H1258" i="1"/>
  <c r="F252" i="5"/>
  <c r="H1197" i="1"/>
  <c r="H1196" i="1"/>
  <c r="H1194" i="1"/>
  <c r="H1193" i="1"/>
  <c r="H1192" i="1"/>
  <c r="H1190" i="1"/>
  <c r="D178" i="5"/>
  <c r="D177" i="5" s="1"/>
  <c r="H1191" i="1"/>
  <c r="H1202" i="1"/>
  <c r="F291" i="5"/>
  <c r="G1296" i="1"/>
  <c r="H1265" i="1"/>
  <c r="D255" i="5"/>
  <c r="C1259" i="1" s="1"/>
  <c r="G1262" i="1"/>
  <c r="G1630" i="1"/>
  <c r="G1665" i="1"/>
  <c r="H1629" i="1"/>
  <c r="G1629" i="1"/>
  <c r="G1266" i="1"/>
  <c r="H1266" i="1"/>
  <c r="G1265" i="1"/>
  <c r="H1683" i="1"/>
  <c r="G635" i="1"/>
  <c r="G636" i="1"/>
  <c r="E648" i="4"/>
  <c r="D642" i="1" s="1"/>
  <c r="G642" i="1" s="1"/>
  <c r="F428" i="4"/>
  <c r="H300" i="1"/>
  <c r="C423" i="1"/>
  <c r="H423" i="1" s="1"/>
  <c r="G1609" i="1"/>
  <c r="G1601" i="1"/>
  <c r="G1595" i="1"/>
  <c r="H1595" i="1"/>
  <c r="D6" i="8"/>
  <c r="C1583" i="1" s="1"/>
  <c r="G1583" i="1" s="1"/>
  <c r="H1591" i="1"/>
  <c r="G1589" i="1"/>
  <c r="G1682" i="1"/>
  <c r="H1634" i="1"/>
  <c r="H1639" i="1"/>
  <c r="D51" i="8"/>
  <c r="C1628" i="1" s="1"/>
  <c r="H1628" i="1" s="1"/>
  <c r="D25" i="8"/>
  <c r="C1602" i="1" s="1"/>
  <c r="G1602" i="1" s="1"/>
  <c r="G1582" i="1"/>
  <c r="G1603" i="1"/>
  <c r="G1605" i="1"/>
  <c r="G1669" i="1"/>
  <c r="H1635" i="1"/>
  <c r="G1606" i="1"/>
  <c r="G1613" i="1"/>
  <c r="H1607" i="1"/>
  <c r="H1587" i="1"/>
  <c r="G1594" i="1"/>
  <c r="G1585" i="1"/>
  <c r="G1593" i="1"/>
  <c r="H1297" i="1"/>
  <c r="H1292" i="1"/>
  <c r="G1305" i="1"/>
  <c r="G1148" i="1"/>
  <c r="H1148" i="1"/>
  <c r="E135" i="5"/>
  <c r="D1140" i="1" s="1"/>
  <c r="D1141" i="1"/>
  <c r="G1139" i="1"/>
  <c r="G1138" i="1"/>
  <c r="G1136" i="1"/>
  <c r="G1135" i="1"/>
  <c r="E119" i="5"/>
  <c r="D1124" i="1" s="1"/>
  <c r="H1124" i="1" s="1"/>
  <c r="G1132" i="1"/>
  <c r="G1133" i="1"/>
  <c r="C1260" i="1"/>
  <c r="F256" i="5"/>
  <c r="E303" i="9"/>
  <c r="B303" i="9" s="1"/>
  <c r="G1261" i="1"/>
  <c r="E320" i="9"/>
  <c r="B320" i="9" s="1"/>
  <c r="G1178" i="1"/>
  <c r="G1177" i="1"/>
  <c r="F171" i="5"/>
  <c r="F197" i="5"/>
  <c r="H1201" i="1"/>
  <c r="G1203" i="1"/>
  <c r="H1390" i="1"/>
  <c r="G1390" i="1"/>
  <c r="G1400" i="1"/>
  <c r="G1398" i="1"/>
  <c r="G1397" i="1"/>
  <c r="G1396" i="1"/>
  <c r="G1395" i="1"/>
  <c r="G1393" i="1"/>
  <c r="G1392" i="1"/>
  <c r="E335" i="9"/>
  <c r="B335" i="9" s="1"/>
  <c r="G1389" i="1"/>
  <c r="G1387" i="1"/>
  <c r="G1386" i="1"/>
  <c r="G1385" i="1"/>
  <c r="G1382" i="1"/>
  <c r="G1379" i="1"/>
  <c r="G1377" i="1"/>
  <c r="G1375" i="1"/>
  <c r="G1373" i="1"/>
  <c r="G1372" i="1"/>
  <c r="G1369" i="1"/>
  <c r="G1368" i="1"/>
  <c r="G1315" i="1"/>
  <c r="H1310" i="1"/>
  <c r="G1324" i="1"/>
  <c r="H1322" i="1"/>
  <c r="H1321" i="1"/>
  <c r="G1320" i="1"/>
  <c r="G1317" i="1"/>
  <c r="H1311" i="1"/>
  <c r="H1313" i="1"/>
  <c r="E37" i="9"/>
  <c r="B37" i="9" s="1"/>
  <c r="H1179" i="1"/>
  <c r="H1176" i="1"/>
  <c r="H1314" i="1"/>
  <c r="G1295" i="1"/>
  <c r="H1295" i="1"/>
  <c r="D1260" i="1"/>
  <c r="H1261" i="1"/>
  <c r="E332" i="9"/>
  <c r="B332" i="9" s="1"/>
  <c r="G1364" i="1"/>
  <c r="G1363" i="1"/>
  <c r="G1362" i="1"/>
  <c r="G1360" i="1"/>
  <c r="G1358" i="1"/>
  <c r="G1357" i="1"/>
  <c r="G1356" i="1"/>
  <c r="G1353" i="1"/>
  <c r="G1352" i="1"/>
  <c r="G1350" i="1"/>
  <c r="G1346" i="1"/>
  <c r="G1345" i="1"/>
  <c r="G1344" i="1"/>
  <c r="G1342" i="1"/>
  <c r="G1340" i="1"/>
  <c r="G1338" i="1"/>
  <c r="G1337" i="1"/>
  <c r="G1335" i="1"/>
  <c r="G1333" i="1"/>
  <c r="G1332" i="1"/>
  <c r="G1331" i="1"/>
  <c r="G1329" i="1"/>
  <c r="G1328" i="1"/>
  <c r="G1327" i="1"/>
  <c r="G1326" i="1"/>
  <c r="G1322" i="1"/>
  <c r="G1321" i="1"/>
  <c r="G1319" i="1"/>
  <c r="G1310" i="1"/>
  <c r="E318" i="9"/>
  <c r="B318" i="9" s="1"/>
  <c r="G1309" i="1"/>
  <c r="H1308" i="1"/>
  <c r="G1307" i="1"/>
  <c r="G1306" i="1"/>
  <c r="G1304" i="1"/>
  <c r="G1303" i="1"/>
  <c r="G416" i="1"/>
  <c r="G415" i="1"/>
  <c r="G414" i="1"/>
  <c r="G421" i="1"/>
  <c r="G298" i="1"/>
  <c r="G302" i="1"/>
  <c r="G301" i="1"/>
  <c r="G300" i="1"/>
  <c r="G299" i="1"/>
  <c r="F427" i="4"/>
  <c r="E647" i="4"/>
  <c r="D641" i="1" s="1"/>
  <c r="D422" i="1"/>
  <c r="E294" i="9"/>
  <c r="B294" i="9" s="1"/>
  <c r="G645" i="1"/>
  <c r="E31" i="9"/>
  <c r="B31" i="9" s="1"/>
  <c r="E319" i="9"/>
  <c r="B319" i="9" s="1"/>
  <c r="E312" i="9"/>
  <c r="B312" i="9" s="1"/>
  <c r="G1300" i="1"/>
  <c r="G1301" i="1"/>
  <c r="G1302" i="1"/>
  <c r="G1288" i="1"/>
  <c r="G1287" i="1"/>
  <c r="G1286" i="1"/>
  <c r="G1285" i="1"/>
  <c r="H1284" i="1"/>
  <c r="G1283" i="1"/>
  <c r="G1281" i="1"/>
  <c r="H1281" i="1"/>
  <c r="E274" i="5"/>
  <c r="D1278" i="1" s="1"/>
  <c r="G1278" i="1" s="1"/>
  <c r="G1268" i="1"/>
  <c r="G1264" i="1"/>
  <c r="H1264" i="1"/>
  <c r="E305" i="9"/>
  <c r="B305" i="9" s="1"/>
  <c r="G1258" i="1"/>
  <c r="G1256" i="1"/>
  <c r="G1257" i="1"/>
  <c r="G1251" i="1"/>
  <c r="E340" i="9"/>
  <c r="B340" i="9" s="1"/>
  <c r="G1250" i="1"/>
  <c r="E333" i="9"/>
  <c r="B333" i="9" s="1"/>
  <c r="G1248" i="1"/>
  <c r="E329" i="9"/>
  <c r="B329" i="9" s="1"/>
  <c r="G1247" i="1"/>
  <c r="G1246" i="1"/>
  <c r="G1245" i="1"/>
  <c r="G1244" i="1"/>
  <c r="E219" i="5"/>
  <c r="H339" i="9" s="1"/>
  <c r="E339" i="9" s="1"/>
  <c r="B339" i="9" s="1"/>
  <c r="G1243" i="1"/>
  <c r="G1241" i="1"/>
  <c r="G1242" i="1"/>
  <c r="G1240" i="1"/>
  <c r="G1239" i="1"/>
  <c r="G1238" i="1"/>
  <c r="G1237" i="1"/>
  <c r="G1236" i="1"/>
  <c r="G1235" i="1"/>
  <c r="G1234" i="1"/>
  <c r="G1233" i="1"/>
  <c r="G1232" i="1"/>
  <c r="G1231" i="1"/>
  <c r="E324" i="9"/>
  <c r="B324" i="9" s="1"/>
  <c r="E323" i="9"/>
  <c r="B323" i="9" s="1"/>
  <c r="H1224" i="1"/>
  <c r="H1225" i="1"/>
  <c r="H1215" i="1"/>
  <c r="D1207" i="1"/>
  <c r="H1208" i="1"/>
  <c r="G1201" i="1"/>
  <c r="G1206" i="1"/>
  <c r="G1204" i="1"/>
  <c r="E337" i="9"/>
  <c r="B337" i="9" s="1"/>
  <c r="G1202" i="1"/>
  <c r="G1199" i="1"/>
  <c r="G1198" i="1"/>
  <c r="G1195" i="1"/>
  <c r="G1193" i="1"/>
  <c r="H336" i="9"/>
  <c r="D1182" i="1"/>
  <c r="G1192" i="1"/>
  <c r="G1190" i="1"/>
  <c r="G1191" i="1"/>
  <c r="G1189" i="1"/>
  <c r="G1188" i="1"/>
  <c r="G1187" i="1"/>
  <c r="G1185" i="1"/>
  <c r="G1186" i="1"/>
  <c r="G1184" i="1"/>
  <c r="H1183" i="1"/>
  <c r="D1125" i="1"/>
  <c r="G1126" i="1"/>
  <c r="G1123" i="1"/>
  <c r="G1122" i="1"/>
  <c r="G1121" i="1"/>
  <c r="G1120" i="1"/>
  <c r="G1119" i="1"/>
  <c r="H1112" i="1"/>
  <c r="G1118" i="1"/>
  <c r="G1117" i="1"/>
  <c r="G1116" i="1"/>
  <c r="G1115" i="1"/>
  <c r="H314" i="9"/>
  <c r="G1111" i="1"/>
  <c r="G1107" i="1"/>
  <c r="G1105" i="1"/>
  <c r="G1104" i="1"/>
  <c r="G1101" i="1"/>
  <c r="G1097" i="1"/>
  <c r="G1096" i="1"/>
  <c r="G1094" i="1"/>
  <c r="G1095" i="1"/>
  <c r="G1092" i="1"/>
  <c r="E307" i="9"/>
  <c r="B307" i="9" s="1"/>
  <c r="G1091" i="1"/>
  <c r="G1090" i="1"/>
  <c r="G1089" i="1"/>
  <c r="G1087" i="1"/>
  <c r="G1088" i="1"/>
  <c r="G1080" i="1"/>
  <c r="F341" i="9"/>
  <c r="B341" i="9" s="1"/>
  <c r="H1076" i="1"/>
  <c r="G1076" i="1"/>
  <c r="F71" i="5"/>
  <c r="E70" i="5"/>
  <c r="D1075" i="1" s="1"/>
  <c r="G1068" i="1"/>
  <c r="G1061" i="1"/>
  <c r="G1057" i="1"/>
  <c r="G1050" i="1"/>
  <c r="H1050" i="1"/>
  <c r="G1046" i="1"/>
  <c r="D1040" i="1"/>
  <c r="H1034" i="1"/>
  <c r="G1034" i="1"/>
  <c r="G1024" i="1"/>
  <c r="E12" i="5"/>
  <c r="D1017" i="1" s="1"/>
  <c r="H1017" i="1" s="1"/>
  <c r="G1018" i="1"/>
  <c r="I30" i="3"/>
  <c r="D1510" i="1"/>
  <c r="F114" i="6"/>
  <c r="E141" i="6"/>
  <c r="G65" i="1"/>
  <c r="F656" i="4"/>
  <c r="E25" i="9"/>
  <c r="B25" i="9" s="1"/>
  <c r="G651" i="1"/>
  <c r="B296" i="9"/>
  <c r="G647" i="1"/>
  <c r="G649" i="1"/>
  <c r="G368" i="1"/>
  <c r="G389" i="1"/>
  <c r="G388" i="1"/>
  <c r="E417" i="4"/>
  <c r="D412" i="1" s="1"/>
  <c r="F373" i="4"/>
  <c r="G212" i="1"/>
  <c r="H212" i="1"/>
  <c r="H198" i="1"/>
  <c r="G198" i="1"/>
  <c r="D199" i="1"/>
  <c r="G200" i="1"/>
  <c r="F202" i="4"/>
  <c r="G196" i="1"/>
  <c r="F244" i="9"/>
  <c r="B244" i="9"/>
  <c r="G194" i="1"/>
  <c r="G193" i="1"/>
  <c r="G192" i="1"/>
  <c r="F242" i="9"/>
  <c r="B242" i="9" s="1"/>
  <c r="H190" i="1"/>
  <c r="G190" i="1"/>
  <c r="F194" i="4"/>
  <c r="E53" i="9"/>
  <c r="B53" i="9" s="1"/>
  <c r="E52" i="9"/>
  <c r="B52" i="9" s="1"/>
  <c r="F238" i="9"/>
  <c r="D174" i="1"/>
  <c r="G175" i="1"/>
  <c r="G173" i="1"/>
  <c r="G172" i="1"/>
  <c r="G171" i="1"/>
  <c r="G170" i="1"/>
  <c r="G169" i="1"/>
  <c r="G168" i="1"/>
  <c r="G166" i="1"/>
  <c r="G167" i="1"/>
  <c r="F170" i="4"/>
  <c r="E49" i="9"/>
  <c r="B49" i="9" s="1"/>
  <c r="G161" i="1"/>
  <c r="H161" i="1"/>
  <c r="E164" i="4"/>
  <c r="D160" i="1" s="1"/>
  <c r="F165" i="4"/>
  <c r="G156" i="1"/>
  <c r="E153" i="4"/>
  <c r="F160" i="4"/>
  <c r="E48" i="9"/>
  <c r="B48" i="9" s="1"/>
  <c r="F154" i="4"/>
  <c r="G133" i="1"/>
  <c r="G130" i="1"/>
  <c r="G131" i="1"/>
  <c r="G132" i="1"/>
  <c r="F134" i="4"/>
  <c r="H125" i="1"/>
  <c r="F126" i="4"/>
  <c r="H78" i="1"/>
  <c r="G78" i="1"/>
  <c r="G79" i="1"/>
  <c r="G81" i="1"/>
  <c r="F82" i="4"/>
  <c r="G76" i="1"/>
  <c r="G73" i="1"/>
  <c r="G74" i="1"/>
  <c r="F77" i="4"/>
  <c r="H64" i="1"/>
  <c r="G64" i="1"/>
  <c r="E49" i="4"/>
  <c r="D45" i="1" s="1"/>
  <c r="E36" i="9"/>
  <c r="B36" i="9" s="1"/>
  <c r="F236" i="9"/>
  <c r="B236" i="9" s="1"/>
  <c r="E311" i="9"/>
  <c r="B311" i="9" s="1"/>
  <c r="E327" i="9"/>
  <c r="B327" i="9" s="1"/>
  <c r="I1554" i="1"/>
  <c r="I1569" i="1"/>
  <c r="I1548" i="1"/>
  <c r="I1558" i="1"/>
  <c r="I1580" i="1"/>
  <c r="I1550" i="1"/>
  <c r="I1560" i="1"/>
  <c r="I1565" i="1"/>
  <c r="F361" i="4"/>
  <c r="D360" i="4"/>
  <c r="G1542" i="1"/>
  <c r="I1542" i="1" s="1"/>
  <c r="G1544" i="1"/>
  <c r="I1544" i="1" s="1"/>
  <c r="G1546" i="1"/>
  <c r="I1546" i="1" s="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32" i="1"/>
  <c r="G1636" i="1"/>
  <c r="G1640" i="1"/>
  <c r="G1644" i="1"/>
  <c r="G1648" i="1"/>
  <c r="G1652" i="1"/>
  <c r="G1656" i="1"/>
  <c r="G1660" i="1"/>
  <c r="G1664" i="1"/>
  <c r="H1668" i="1"/>
  <c r="G1670" i="1"/>
  <c r="G1673" i="1"/>
  <c r="H1676" i="1"/>
  <c r="G1678" i="1"/>
  <c r="G1681" i="1"/>
  <c r="H1684" i="1"/>
  <c r="G1686" i="1"/>
  <c r="F8" i="4"/>
  <c r="D7" i="4"/>
  <c r="F50" i="4"/>
  <c r="D49" i="4"/>
  <c r="E418" i="4"/>
  <c r="D413" i="1" s="1"/>
  <c r="E430" i="4"/>
  <c r="D430" i="4"/>
  <c r="F491" i="4"/>
  <c r="E535" i="4"/>
  <c r="G1549" i="1"/>
  <c r="I1549" i="1" s="1"/>
  <c r="G1551" i="1"/>
  <c r="I1551" i="1" s="1"/>
  <c r="G1553" i="1"/>
  <c r="I1553" i="1" s="1"/>
  <c r="G1555" i="1"/>
  <c r="G1556" i="1"/>
  <c r="G1557" i="1"/>
  <c r="I1557" i="1" s="1"/>
  <c r="G1559" i="1"/>
  <c r="I1559" i="1" s="1"/>
  <c r="G1561" i="1"/>
  <c r="I1561" i="1" s="1"/>
  <c r="G1563" i="1"/>
  <c r="G1564" i="1"/>
  <c r="I1564" i="1" s="1"/>
  <c r="G1566" i="1"/>
  <c r="I1566" i="1" s="1"/>
  <c r="G1568" i="1"/>
  <c r="I1568" i="1" s="1"/>
  <c r="G1570" i="1"/>
  <c r="I1570" i="1" s="1"/>
  <c r="G1574" i="1"/>
  <c r="I1574" i="1" s="1"/>
  <c r="G1576" i="1"/>
  <c r="I1576" i="1" s="1"/>
  <c r="G1579" i="1"/>
  <c r="I1579" i="1" s="1"/>
  <c r="G1581" i="1"/>
  <c r="I1581" i="1" s="1"/>
  <c r="F309" i="4"/>
  <c r="D308" i="4"/>
  <c r="D125" i="4"/>
  <c r="D153" i="4"/>
  <c r="F237" i="4"/>
  <c r="D273" i="4"/>
  <c r="F314" i="4"/>
  <c r="F366" i="4"/>
  <c r="F426" i="4"/>
  <c r="D571" i="4"/>
  <c r="D535" i="4" s="1"/>
  <c r="F607" i="4"/>
  <c r="D629" i="4"/>
  <c r="F13" i="5"/>
  <c r="G314" i="9"/>
  <c r="F89" i="5"/>
  <c r="D88" i="5"/>
  <c r="H316" i="9"/>
  <c r="H315" i="9"/>
  <c r="E5" i="7"/>
  <c r="F502" i="4"/>
  <c r="F616" i="4"/>
  <c r="D135" i="5"/>
  <c r="F274" i="5"/>
  <c r="G346" i="9"/>
  <c r="E346" i="9" s="1"/>
  <c r="E156" i="9"/>
  <c r="B156" i="9" s="1"/>
  <c r="F56" i="5"/>
  <c r="G316" i="9"/>
  <c r="G315" i="9"/>
  <c r="D147" i="5"/>
  <c r="F150" i="5"/>
  <c r="E255" i="5"/>
  <c r="D1259" i="1" s="1"/>
  <c r="E131" i="9"/>
  <c r="B131" i="9" s="1"/>
  <c r="D203" i="5"/>
  <c r="F219" i="5"/>
  <c r="F277" i="5"/>
  <c r="F5" i="6"/>
  <c r="D35" i="6"/>
  <c r="D129" i="6"/>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H310" i="9"/>
  <c r="G212" i="9"/>
  <c r="E212" i="9" s="1"/>
  <c r="B212" i="9" s="1"/>
  <c r="G211" i="9"/>
  <c r="E211" i="9" s="1"/>
  <c r="B211" i="9" s="1"/>
  <c r="G210" i="9"/>
  <c r="E210" i="9" s="1"/>
  <c r="B210" i="9" s="1"/>
  <c r="G209" i="9"/>
  <c r="E209" i="9" s="1"/>
  <c r="B209" i="9" s="1"/>
  <c r="G208" i="9"/>
  <c r="E208" i="9" s="1"/>
  <c r="B208" i="9" s="1"/>
  <c r="L207" i="9"/>
  <c r="F20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4" i="9"/>
  <c r="E214" i="9" s="1"/>
  <c r="B214" i="9" s="1"/>
  <c r="G180" i="9"/>
  <c r="H179" i="9"/>
  <c r="G179" i="9"/>
  <c r="G178" i="9"/>
  <c r="E178" i="9" s="1"/>
  <c r="B178" i="9" s="1"/>
  <c r="G177" i="9"/>
  <c r="E177" i="9" s="1"/>
  <c r="B177" i="9" s="1"/>
  <c r="G176" i="9"/>
  <c r="E176" i="9" s="1"/>
  <c r="B176" i="9" s="1"/>
  <c r="G175" i="9"/>
  <c r="E175" i="9" s="1"/>
  <c r="B175" i="9" s="1"/>
  <c r="G174" i="9"/>
  <c r="E174" i="9" s="1"/>
  <c r="B174" i="9" s="1"/>
  <c r="I10" i="9"/>
  <c r="E88" i="5"/>
  <c r="D1093" i="1" s="1"/>
  <c r="E177" i="5"/>
  <c r="B132" i="9"/>
  <c r="B232" i="9"/>
  <c r="B240" i="9"/>
  <c r="B248" i="9"/>
  <c r="B256" i="9"/>
  <c r="B264" i="9"/>
  <c r="B272" i="9"/>
  <c r="B280" i="9"/>
  <c r="B288" i="9"/>
  <c r="E326" i="9"/>
  <c r="B326" i="9" s="1"/>
  <c r="B230" i="9"/>
  <c r="B238" i="9"/>
  <c r="F241" i="9"/>
  <c r="B241" i="9" s="1"/>
  <c r="B246" i="9"/>
  <c r="E322" i="9"/>
  <c r="B322" i="9" s="1"/>
  <c r="B234" i="9"/>
  <c r="F237" i="9"/>
  <c r="B237" i="9" s="1"/>
  <c r="F298" i="9"/>
  <c r="F178" i="5" l="1"/>
  <c r="G336" i="9"/>
  <c r="C1182" i="1"/>
  <c r="G1182" i="1" s="1"/>
  <c r="E336" i="9"/>
  <c r="B336" i="9" s="1"/>
  <c r="D251" i="5"/>
  <c r="H25" i="3" s="1"/>
  <c r="H1260" i="1"/>
  <c r="G1260" i="1"/>
  <c r="G423" i="1"/>
  <c r="F648" i="4"/>
  <c r="H642" i="1"/>
  <c r="D44" i="8"/>
  <c r="I39" i="3" s="1"/>
  <c r="H1583" i="1"/>
  <c r="H1602" i="1"/>
  <c r="G1628" i="1"/>
  <c r="D45" i="8"/>
  <c r="I40" i="3" s="1"/>
  <c r="H19" i="9"/>
  <c r="E19" i="9" s="1"/>
  <c r="B19" i="9" s="1"/>
  <c r="G1141" i="1"/>
  <c r="H1141" i="1"/>
  <c r="G1124" i="1"/>
  <c r="H641" i="1"/>
  <c r="G641" i="1"/>
  <c r="G422" i="1"/>
  <c r="H422" i="1"/>
  <c r="E316" i="9"/>
  <c r="B316" i="9" s="1"/>
  <c r="H1278" i="1"/>
  <c r="E251" i="5"/>
  <c r="D1223" i="1"/>
  <c r="H1182" i="1"/>
  <c r="H1125" i="1"/>
  <c r="G1125" i="1"/>
  <c r="E314" i="9"/>
  <c r="B314" i="9" s="1"/>
  <c r="F70" i="5"/>
  <c r="G1075" i="1"/>
  <c r="H1075" i="1"/>
  <c r="H1040" i="1"/>
  <c r="G1040" i="1"/>
  <c r="F12" i="5"/>
  <c r="G1017" i="1"/>
  <c r="E7" i="5"/>
  <c r="D1537" i="1"/>
  <c r="I31" i="3"/>
  <c r="G1510" i="1"/>
  <c r="H1510" i="1"/>
  <c r="F228" i="9"/>
  <c r="B228" i="9" s="1"/>
  <c r="H199" i="1"/>
  <c r="G199" i="1"/>
  <c r="H174" i="1"/>
  <c r="G174" i="1"/>
  <c r="H160" i="1"/>
  <c r="G160" i="1"/>
  <c r="F164" i="4"/>
  <c r="E152" i="4"/>
  <c r="D149" i="1"/>
  <c r="E6" i="4"/>
  <c r="F535" i="4"/>
  <c r="D640" i="4"/>
  <c r="C529" i="1"/>
  <c r="I24" i="3"/>
  <c r="D1181" i="1"/>
  <c r="B207" i="9"/>
  <c r="F35" i="6"/>
  <c r="H28" i="3"/>
  <c r="C1431" i="1"/>
  <c r="G338" i="9"/>
  <c r="E338" i="9" s="1"/>
  <c r="B338" i="9" s="1"/>
  <c r="F203" i="5"/>
  <c r="C1207" i="1"/>
  <c r="F255" i="5"/>
  <c r="F88" i="5"/>
  <c r="C1093" i="1"/>
  <c r="F273" i="4"/>
  <c r="C269" i="1"/>
  <c r="D69" i="5"/>
  <c r="C45" i="1"/>
  <c r="F49" i="4"/>
  <c r="E179" i="9"/>
  <c r="B179" i="9" s="1"/>
  <c r="F177" i="5"/>
  <c r="D176" i="5"/>
  <c r="H24" i="3"/>
  <c r="C1181" i="1"/>
  <c r="G1259" i="1"/>
  <c r="H1259" i="1"/>
  <c r="E69" i="5"/>
  <c r="C1255" i="1"/>
  <c r="I33" i="3"/>
  <c r="D1538" i="1"/>
  <c r="F629" i="4"/>
  <c r="C623" i="1"/>
  <c r="D417" i="4"/>
  <c r="F308" i="4"/>
  <c r="C303" i="1"/>
  <c r="D639" i="4"/>
  <c r="F430" i="4"/>
  <c r="C424" i="1"/>
  <c r="D418" i="4"/>
  <c r="F360" i="4"/>
  <c r="C355" i="1"/>
  <c r="E310" i="9"/>
  <c r="B310" i="9" s="1"/>
  <c r="F147" i="5"/>
  <c r="C1152" i="1"/>
  <c r="B346" i="9"/>
  <c r="E345" i="9"/>
  <c r="I10" i="3" s="1"/>
  <c r="F135" i="5"/>
  <c r="C1140" i="1"/>
  <c r="H24" i="9"/>
  <c r="G24" i="9"/>
  <c r="F153" i="4"/>
  <c r="D152" i="4"/>
  <c r="C149" i="1"/>
  <c r="E639" i="4"/>
  <c r="D633" i="1" s="1"/>
  <c r="D424" i="1"/>
  <c r="D6" i="4"/>
  <c r="C3" i="1"/>
  <c r="F7" i="4"/>
  <c r="E180" i="9"/>
  <c r="B180" i="9" s="1"/>
  <c r="E309" i="9"/>
  <c r="B309" i="9" s="1"/>
  <c r="F129" i="6"/>
  <c r="C1525" i="1"/>
  <c r="E315" i="9"/>
  <c r="B315" i="9" s="1"/>
  <c r="D141" i="6"/>
  <c r="F571" i="4"/>
  <c r="C565" i="1"/>
  <c r="F125" i="4"/>
  <c r="C121" i="1"/>
  <c r="E640" i="4"/>
  <c r="D634" i="1" s="1"/>
  <c r="D529" i="1"/>
  <c r="F251" i="5" l="1"/>
  <c r="C1621" i="1"/>
  <c r="G1621" i="1" s="1"/>
  <c r="G344" i="9"/>
  <c r="E344" i="9" s="1"/>
  <c r="B344" i="9" s="1"/>
  <c r="C1622" i="1"/>
  <c r="H1622" i="1" s="1"/>
  <c r="K1481" i="9"/>
  <c r="G343" i="9"/>
  <c r="E343" i="9" s="1"/>
  <c r="B343" i="9" s="1"/>
  <c r="I25" i="3"/>
  <c r="D1255" i="1"/>
  <c r="G1255" i="1" s="1"/>
  <c r="E176" i="5"/>
  <c r="D1180" i="1" s="1"/>
  <c r="G1223" i="1"/>
  <c r="H1223" i="1"/>
  <c r="D1012" i="1"/>
  <c r="I22" i="3"/>
  <c r="F7" i="5"/>
  <c r="D148" i="1"/>
  <c r="E299" i="4"/>
  <c r="I18" i="3"/>
  <c r="E24" i="9"/>
  <c r="B24" i="9" s="1"/>
  <c r="D2" i="1"/>
  <c r="I17" i="3"/>
  <c r="E422" i="4"/>
  <c r="G1525" i="1"/>
  <c r="H1525" i="1"/>
  <c r="G121" i="1"/>
  <c r="H121" i="1"/>
  <c r="F141" i="6"/>
  <c r="H31" i="3"/>
  <c r="C1537" i="1"/>
  <c r="G348" i="9"/>
  <c r="E348" i="9" s="1"/>
  <c r="H3" i="1"/>
  <c r="G3" i="1"/>
  <c r="G149" i="1"/>
  <c r="H149" i="1"/>
  <c r="F639" i="4"/>
  <c r="C633" i="1"/>
  <c r="G623" i="1"/>
  <c r="H623" i="1"/>
  <c r="C1180" i="1"/>
  <c r="G269" i="1"/>
  <c r="H269" i="1"/>
  <c r="G1431" i="1"/>
  <c r="H1431" i="1"/>
  <c r="H9" i="3"/>
  <c r="F640" i="4"/>
  <c r="C634" i="1"/>
  <c r="D300" i="4"/>
  <c r="D422" i="4"/>
  <c r="F6" i="4"/>
  <c r="H17" i="3"/>
  <c r="C2" i="1"/>
  <c r="F152" i="4"/>
  <c r="D299" i="4"/>
  <c r="C148" i="1"/>
  <c r="H18" i="3"/>
  <c r="G1140" i="1"/>
  <c r="H1140" i="1"/>
  <c r="G1152" i="1"/>
  <c r="H1152" i="1"/>
  <c r="F418" i="4"/>
  <c r="C413" i="1"/>
  <c r="G303" i="1"/>
  <c r="H303" i="1"/>
  <c r="G1207" i="1"/>
  <c r="H1207" i="1"/>
  <c r="G565" i="1"/>
  <c r="H565" i="1"/>
  <c r="G424" i="1"/>
  <c r="H424" i="1"/>
  <c r="G1538" i="1"/>
  <c r="H1538" i="1"/>
  <c r="G1181" i="1"/>
  <c r="H1181" i="1"/>
  <c r="G1093" i="1"/>
  <c r="H1093" i="1"/>
  <c r="H1621" i="1"/>
  <c r="G355" i="1"/>
  <c r="H355" i="1"/>
  <c r="F417" i="4"/>
  <c r="C412" i="1"/>
  <c r="I23" i="3"/>
  <c r="D1074" i="1"/>
  <c r="E6" i="5"/>
  <c r="G45" i="1"/>
  <c r="H45" i="1"/>
  <c r="F69" i="5"/>
  <c r="D6" i="5"/>
  <c r="C1074" i="1"/>
  <c r="H23" i="3"/>
  <c r="G529" i="1"/>
  <c r="H529" i="1"/>
  <c r="G1622" i="1" l="1"/>
  <c r="E342" i="9"/>
  <c r="H11" i="3"/>
  <c r="N3" i="9" s="1"/>
  <c r="H1255" i="1"/>
  <c r="F176" i="5"/>
  <c r="H1012" i="1"/>
  <c r="G1012" i="1"/>
  <c r="E423" i="4"/>
  <c r="E424" i="4" s="1"/>
  <c r="D419" i="1" s="1"/>
  <c r="D295" i="1"/>
  <c r="E301" i="4"/>
  <c r="D297" i="1" s="1"/>
  <c r="E300" i="4"/>
  <c r="D296" i="1" s="1"/>
  <c r="E643" i="4"/>
  <c r="D637" i="1" s="1"/>
  <c r="D417" i="1"/>
  <c r="G1180" i="1"/>
  <c r="H1180" i="1"/>
  <c r="E347" i="9"/>
  <c r="I9" i="3" s="1"/>
  <c r="B348" i="9"/>
  <c r="G1074" i="1"/>
  <c r="H1074" i="1"/>
  <c r="G148" i="1"/>
  <c r="H148" i="1"/>
  <c r="G306" i="9"/>
  <c r="E306" i="9" s="1"/>
  <c r="B306" i="9" s="1"/>
  <c r="G299" i="9"/>
  <c r="F6" i="5"/>
  <c r="C1011" i="1"/>
  <c r="H299" i="9"/>
  <c r="D1011" i="1"/>
  <c r="G413" i="1"/>
  <c r="H413" i="1"/>
  <c r="D301" i="4"/>
  <c r="F299" i="4"/>
  <c r="D423" i="4"/>
  <c r="C295" i="1"/>
  <c r="G634" i="1"/>
  <c r="H634" i="1"/>
  <c r="G1537" i="1"/>
  <c r="H1537" i="1"/>
  <c r="G412" i="1"/>
  <c r="H412" i="1"/>
  <c r="D643" i="4"/>
  <c r="D424" i="4"/>
  <c r="F422" i="4"/>
  <c r="C417" i="1"/>
  <c r="G633" i="1"/>
  <c r="H633" i="1"/>
  <c r="H2" i="1"/>
  <c r="G2" i="1"/>
  <c r="C296" i="1"/>
  <c r="K3" i="9"/>
  <c r="I11" i="3" l="1"/>
  <c r="E425" i="4"/>
  <c r="D420" i="1" s="1"/>
  <c r="F300" i="4"/>
  <c r="D418" i="1"/>
  <c r="H20" i="9"/>
  <c r="E644" i="4"/>
  <c r="F643" i="4"/>
  <c r="C637" i="1"/>
  <c r="G1011" i="1"/>
  <c r="H8" i="3"/>
  <c r="H1011" i="1"/>
  <c r="G417" i="1"/>
  <c r="H417" i="1"/>
  <c r="D425" i="4"/>
  <c r="F423" i="4"/>
  <c r="D644" i="4"/>
  <c r="C418" i="1"/>
  <c r="G20" i="9"/>
  <c r="E299" i="9"/>
  <c r="G296" i="1"/>
  <c r="H296" i="1"/>
  <c r="F424" i="4"/>
  <c r="C419" i="1"/>
  <c r="F301" i="4"/>
  <c r="C297" i="1"/>
  <c r="G295" i="1"/>
  <c r="H295" i="1"/>
  <c r="E20" i="9" l="1"/>
  <c r="B20" i="9" s="1"/>
  <c r="E646" i="4"/>
  <c r="D638" i="1"/>
  <c r="E645" i="4"/>
  <c r="G419" i="1"/>
  <c r="H419" i="1"/>
  <c r="G418" i="1"/>
  <c r="H418" i="1"/>
  <c r="D646" i="4"/>
  <c r="F644" i="4"/>
  <c r="C638" i="1"/>
  <c r="G297" i="1"/>
  <c r="H297" i="1"/>
  <c r="B299" i="9"/>
  <c r="F425" i="4"/>
  <c r="C420" i="1"/>
  <c r="G637" i="1"/>
  <c r="H637" i="1"/>
  <c r="M3" i="9"/>
  <c r="D645" i="4"/>
  <c r="E649" i="4" l="1"/>
  <c r="D639" i="1"/>
  <c r="D640" i="1"/>
  <c r="E650" i="4"/>
  <c r="H334" i="9"/>
  <c r="G334" i="9"/>
  <c r="F645" i="4"/>
  <c r="D649" i="4"/>
  <c r="C639" i="1"/>
  <c r="G420" i="1"/>
  <c r="H420" i="1"/>
  <c r="D650" i="4"/>
  <c r="F646" i="4"/>
  <c r="C640" i="1"/>
  <c r="G638" i="1"/>
  <c r="H638" i="1"/>
  <c r="E334" i="9" l="1"/>
  <c r="B334" i="9" s="1"/>
  <c r="D644" i="1"/>
  <c r="H7" i="3" s="1"/>
  <c r="I20" i="3"/>
  <c r="I19" i="3"/>
  <c r="D643" i="1"/>
  <c r="F650" i="4"/>
  <c r="H20" i="3"/>
  <c r="C644" i="1"/>
  <c r="G297" i="9"/>
  <c r="E297" i="9" s="1"/>
  <c r="B297" i="9" s="1"/>
  <c r="F649" i="4"/>
  <c r="H19" i="3"/>
  <c r="C643" i="1"/>
  <c r="G640" i="1"/>
  <c r="H640" i="1"/>
  <c r="G639" i="1"/>
  <c r="H639" i="1"/>
  <c r="E298" i="9" l="1"/>
  <c r="I8" i="3" s="1"/>
  <c r="G643" i="1"/>
  <c r="H643" i="1"/>
  <c r="G644" i="1"/>
  <c r="H644" i="1"/>
  <c r="J3" i="9"/>
  <c r="L293" i="9" l="1"/>
  <c r="F293" i="9" s="1"/>
  <c r="H295" i="9"/>
  <c r="G295" i="9"/>
  <c r="G18" i="9"/>
  <c r="H18" i="9"/>
  <c r="I13" i="9"/>
  <c r="I5" i="9"/>
  <c r="K11" i="9"/>
  <c r="J17" i="9"/>
  <c r="J5" i="9"/>
  <c r="L16" i="9"/>
  <c r="I7" i="9"/>
  <c r="K13" i="9"/>
  <c r="K10" i="9"/>
  <c r="H21" i="9"/>
  <c r="J10" i="9"/>
  <c r="G22" i="9"/>
  <c r="I12" i="9"/>
  <c r="H22" i="9"/>
  <c r="K7" i="9"/>
  <c r="J12" i="9"/>
  <c r="I6" i="9"/>
  <c r="K12" i="9"/>
  <c r="G17" i="9"/>
  <c r="L15" i="9"/>
  <c r="K6" i="9"/>
  <c r="J8" i="9"/>
  <c r="G15" i="9"/>
  <c r="K8" i="9"/>
  <c r="I9" i="9"/>
  <c r="H16" i="9"/>
  <c r="J9" i="9"/>
  <c r="H15" i="9"/>
  <c r="J6" i="9"/>
  <c r="I11" i="9"/>
  <c r="H17" i="9"/>
  <c r="I8" i="9"/>
  <c r="M15" i="9"/>
  <c r="G16" i="9"/>
  <c r="K9" i="9"/>
  <c r="G21" i="9"/>
  <c r="J11" i="9"/>
  <c r="I17" i="9"/>
  <c r="J13" i="9"/>
  <c r="K5" i="9"/>
  <c r="M16" i="9"/>
  <c r="J7" i="9"/>
  <c r="E16" i="9" l="1"/>
  <c r="E15" i="9"/>
  <c r="E10" i="9"/>
  <c r="B10" i="9" s="1"/>
  <c r="E18" i="9"/>
  <c r="B18" i="9" s="1"/>
  <c r="E295" i="9"/>
  <c r="B295" i="9" s="1"/>
  <c r="F16" i="9"/>
  <c r="E5" i="9"/>
  <c r="B5" i="9" s="1"/>
  <c r="E17" i="9"/>
  <c r="B17" i="9" s="1"/>
  <c r="E7" i="9"/>
  <c r="B7" i="9" s="1"/>
  <c r="E11" i="9"/>
  <c r="B11" i="9" s="1"/>
  <c r="E9" i="9"/>
  <c r="B9" i="9" s="1"/>
  <c r="E6" i="9"/>
  <c r="B6" i="9" s="1"/>
  <c r="E12" i="9"/>
  <c r="B12" i="9" s="1"/>
  <c r="E13" i="9"/>
  <c r="B13" i="9" s="1"/>
  <c r="E21" i="9"/>
  <c r="B21" i="9" s="1"/>
  <c r="E8" i="9"/>
  <c r="B8" i="9" s="1"/>
  <c r="F15" i="9"/>
  <c r="E22" i="9"/>
  <c r="B22" i="9" s="1"/>
  <c r="B293" i="9"/>
  <c r="F23" i="9"/>
  <c r="E23" i="9" l="1"/>
  <c r="I7" i="3" s="1"/>
  <c r="F14" i="9"/>
  <c r="F3" i="9" s="1"/>
  <c r="B16" i="9"/>
  <c r="B15" i="9"/>
  <c r="E4" i="9"/>
  <c r="E14" i="9"/>
  <c r="I13" i="3" s="1"/>
  <c r="E3" i="9" l="1"/>
</calcChain>
</file>

<file path=xl/sharedStrings.xml><?xml version="1.0" encoding="utf-8"?>
<sst xmlns="http://schemas.openxmlformats.org/spreadsheetml/2006/main" count="4733" uniqueCount="3656">
  <si>
    <t>Obveznik:</t>
  </si>
  <si>
    <t xml:space="preserve">12093 - Osnovna škola JELSA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</si>
  <si>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</si>
  <si>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</si>
  <si>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</si>
  <si>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</si>
  <si>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</si>
  <si>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</si>
  <si>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</si>
  <si>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</si>
  <si>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</si>
  <si>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</si>
  <si>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</si>
  <si>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</si>
  <si>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</si>
  <si>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</si>
  <si>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</si>
  <si>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</si>
  <si>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</si>
  <si>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</si>
  <si>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</si>
  <si>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</si>
  <si>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</si>
  <si>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</si>
  <si>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</si>
  <si>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</si>
  <si>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</si>
  <si>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</si>
  <si>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</si>
  <si>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</si>
  <si>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</si>
  <si>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</si>
  <si>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</si>
  <si>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</si>
  <si>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</si>
  <si>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</si>
  <si>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</si>
  <si>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</si>
  <si>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</si>
  <si>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</si>
  <si>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</si>
  <si>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</si>
  <si>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</si>
  <si>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</si>
  <si>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</si>
  <si>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</si>
  <si>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</si>
  <si>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</si>
  <si>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</si>
  <si>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</si>
  <si>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</si>
  <si>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</si>
  <si>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</si>
  <si>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</si>
  <si>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</si>
  <si>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</si>
  <si>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</si>
  <si>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</si>
  <si>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</si>
  <si>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</si>
  <si>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</si>
  <si>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</si>
  <si>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</si>
  <si>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</si>
  <si>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</si>
  <si>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</si>
  <si>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</si>
  <si>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</si>
  <si>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</si>
  <si>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</si>
  <si>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</si>
  <si>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</si>
  <si>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</si>
  <si>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</si>
  <si>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</si>
  <si>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</si>
  <si>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</si>
  <si>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</si>
  <si>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</si>
  <si>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</si>
  <si>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</si>
  <si>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</si>
  <si>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</si>
  <si>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</si>
  <si>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</si>
  <si>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</si>
  <si>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</si>
  <si>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</si>
  <si>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</si>
  <si>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</si>
  <si>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</si>
  <si>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</si>
  <si>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</si>
  <si>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</si>
  <si>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</si>
  <si>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</si>
  <si>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</si>
  <si>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</si>
  <si>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</si>
  <si>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</si>
  <si>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</si>
  <si>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</si>
  <si>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</si>
  <si>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</si>
  <si>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</si>
  <si>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</si>
  <si>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</si>
  <si>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</si>
  <si>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</si>
  <si>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</si>
  <si>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</si>
  <si>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</si>
  <si>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</si>
  <si>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</si>
  <si>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</si>
  <si>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</si>
  <si>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</si>
  <si>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</si>
  <si>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</si>
  <si>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</si>
  <si>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</si>
  <si>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</si>
  <si>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</si>
  <si>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</si>
  <si>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</si>
  <si>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</si>
  <si>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</si>
  <si>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</si>
  <si>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</si>
  <si>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</si>
  <si>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</si>
  <si>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</si>
  <si>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</si>
  <si>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</si>
  <si>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</si>
  <si>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</si>
  <si>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</si>
  <si>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</si>
  <si>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</si>
  <si>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</si>
  <si>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</si>
  <si>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</si>
  <si>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</si>
  <si>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</si>
  <si>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</si>
  <si>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</si>
  <si>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</si>
  <si>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</si>
  <si>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</si>
  <si>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</si>
  <si>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</si>
  <si>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</si>
  <si>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</si>
  <si>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</si>
  <si>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</si>
  <si>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</si>
  <si>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</si>
  <si>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</si>
  <si>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</si>
  <si>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</si>
  <si>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</si>
  <si>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</si>
  <si>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</si>
  <si>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</si>
  <si>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</si>
  <si>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</si>
  <si>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</si>
  <si>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</si>
  <si>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</si>
  <si>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</si>
  <si>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</si>
  <si>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</si>
  <si>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</si>
  <si>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</si>
  <si>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</si>
  <si>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</si>
  <si>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</si>
  <si>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</si>
  <si>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</si>
  <si>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</si>
  <si>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</si>
  <si>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</si>
  <si>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</si>
  <si>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</si>
  <si>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</si>
  <si>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</si>
  <si>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</si>
  <si>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</si>
  <si>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</si>
  <si>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</si>
  <si>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</si>
  <si>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</si>
  <si>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</si>
  <si>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</si>
  <si>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</si>
  <si>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</si>
  <si>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</si>
  <si>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</si>
  <si>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</si>
  <si>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</si>
  <si>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</si>
  <si>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</si>
  <si>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</si>
  <si>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</si>
  <si>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</si>
  <si>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</si>
  <si>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</si>
  <si>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</si>
  <si>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</si>
  <si>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</si>
  <si>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</si>
  <si>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</si>
  <si>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</si>
  <si>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</si>
  <si>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</si>
  <si>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</si>
  <si>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</si>
  <si>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</si>
  <si>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</si>
  <si>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</si>
  <si>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</si>
  <si>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</si>
  <si>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</si>
  <si>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</si>
  <si>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</si>
  <si>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</si>
  <si>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</si>
  <si>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</si>
  <si>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</si>
  <si>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</si>
  <si>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</si>
  <si>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</si>
  <si>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</si>
  <si>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</si>
  <si>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</si>
  <si>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</si>
  <si>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</si>
  <si>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</si>
  <si>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</si>
  <si>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</si>
  <si>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</si>
  <si>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</si>
  <si>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</si>
  <si>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</si>
  <si>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</si>
  <si>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</si>
  <si>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</si>
  <si>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</si>
  <si>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</si>
  <si>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</si>
  <si>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</si>
  <si>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</si>
  <si>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</si>
  <si>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</si>
  <si>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</si>
  <si>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</si>
  <si>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</si>
  <si>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</si>
  <si>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</si>
  <si>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</si>
  <si>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</si>
  <si>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</si>
  <si>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</si>
  <si>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</si>
  <si>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</si>
  <si>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</si>
  <si>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</si>
  <si>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</si>
  <si>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</si>
  <si>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</si>
  <si>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</si>
  <si>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</si>
  <si>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</si>
  <si>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</si>
  <si>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</si>
  <si>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</si>
  <si>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</si>
  <si>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</si>
  <si>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</si>
  <si>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</si>
  <si>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</si>
  <si>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</si>
  <si>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</si>
  <si>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</si>
  <si>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</si>
  <si>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</si>
  <si>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</si>
  <si>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</si>
  <si>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</si>
  <si>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</si>
  <si>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</si>
  <si>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</si>
  <si>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</si>
  <si>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</si>
  <si>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</si>
  <si>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</si>
  <si>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</si>
  <si>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</si>
  <si>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</si>
  <si>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</si>
  <si>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</si>
  <si>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</si>
  <si>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</si>
  <si>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</si>
  <si>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</si>
  <si>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</si>
  <si>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</si>
  <si>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</si>
  <si>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</si>
  <si>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</si>
  <si>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</si>
  <si>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</si>
  <si>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</si>
  <si>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</si>
  <si>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</si>
  <si>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</si>
  <si>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</si>
  <si>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</si>
  <si>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</si>
  <si>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</si>
  <si>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</si>
  <si>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</si>
  <si>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</si>
  <si>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</si>
  <si>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</si>
  <si>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</si>
  <si>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</si>
  <si>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</si>
  <si>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</si>
  <si>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</si>
  <si>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</si>
  <si>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</si>
  <si>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</si>
  <si>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</si>
  <si>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</si>
  <si>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</si>
  <si>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</si>
  <si>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</si>
  <si>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</si>
  <si>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</si>
  <si>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</si>
  <si>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</si>
  <si>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</si>
  <si>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</si>
  <si>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</si>
  <si>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</si>
  <si>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</si>
  <si>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</si>
  <si>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</si>
  <si>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</si>
  <si>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</si>
  <si>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</si>
  <si>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</si>
  <si>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</si>
  <si>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</si>
  <si>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</si>
  <si>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</si>
  <si>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</si>
  <si>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</si>
  <si>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</si>
  <si>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</si>
  <si>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</si>
  <si>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</si>
  <si>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</si>
  <si>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</si>
  <si>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</si>
  <si>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</si>
  <si>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</si>
  <si>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</si>
  <si>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</si>
  <si>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</si>
  <si>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</si>
  <si>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</si>
  <si>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</si>
  <si>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</si>
  <si>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</si>
  <si>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</si>
  <si>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</si>
  <si>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</si>
  <si>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</si>
  <si>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</si>
  <si>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</si>
  <si>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</si>
  <si>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</si>
  <si>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</si>
  <si>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</si>
  <si>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</si>
  <si>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</si>
  <si>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</si>
  <si>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</si>
  <si>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</si>
  <si>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</si>
  <si>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</si>
  <si>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</si>
  <si>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</si>
  <si>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</si>
  <si>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</si>
  <si>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</si>
  <si>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</si>
  <si>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</si>
  <si>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</si>
  <si>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</si>
  <si>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</si>
  <si>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</si>
  <si>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</si>
  <si>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</si>
  <si>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</si>
  <si>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</si>
  <si>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</si>
  <si>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</si>
  <si>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</si>
  <si>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</si>
  <si>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</si>
  <si>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</si>
  <si>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</si>
  <si>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</si>
  <si>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</si>
  <si>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</si>
  <si>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</si>
  <si>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</si>
  <si>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</si>
  <si>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</si>
  <si>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</si>
  <si>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</si>
  <si>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</si>
  <si>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</si>
  <si>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</si>
  <si>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</si>
  <si>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</si>
  <si>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</si>
  <si>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</si>
  <si>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</si>
  <si>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</si>
  <si>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</si>
  <si>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</si>
  <si>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</si>
  <si>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</si>
  <si>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</si>
  <si>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</si>
  <si>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</si>
  <si>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</si>
  <si>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</si>
  <si>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</si>
  <si>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</si>
  <si>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</si>
  <si>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</si>
  <si>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</si>
  <si>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</si>
  <si>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</si>
  <si>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</si>
  <si>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</si>
  <si>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</si>
  <si>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</si>
  <si>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</si>
  <si>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</si>
  <si>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</si>
  <si>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</si>
  <si>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</si>
  <si>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</si>
  <si>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</si>
  <si>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</si>
  <si>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</si>
  <si>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</si>
  <si>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</si>
  <si>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</si>
  <si>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</si>
  <si>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</si>
  <si>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</si>
  <si>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</si>
  <si>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</si>
  <si>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</si>
  <si>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</si>
  <si>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</si>
  <si>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</si>
  <si>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</si>
  <si>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</si>
  <si>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</si>
  <si>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</si>
  <si>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</si>
  <si>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</si>
  <si>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</si>
  <si>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</si>
  <si>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</si>
  <si>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</si>
  <si>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</si>
  <si>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</si>
  <si>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</si>
  <si>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</si>
  <si>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</si>
  <si>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</si>
  <si>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</si>
  <si>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</si>
  <si>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</si>
  <si>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</si>
  <si>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</si>
  <si>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</si>
  <si>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</si>
  <si>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</si>
  <si>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</si>
  <si>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</si>
  <si>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</si>
  <si>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</si>
  <si>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</si>
  <si>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</si>
  <si>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</si>
  <si>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</si>
  <si>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</si>
  <si>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</si>
  <si>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</si>
  <si>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</si>
  <si>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</si>
  <si>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</si>
  <si>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</si>
  <si>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</si>
  <si>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</si>
  <si>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</si>
  <si>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</si>
  <si>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</si>
  <si>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</si>
  <si>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</si>
  <si>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</si>
  <si>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</si>
  <si>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</si>
  <si>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</si>
  <si>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</si>
  <si>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</si>
  <si>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</si>
  <si>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</si>
  <si>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</si>
  <si>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</si>
  <si>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</si>
  <si>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</si>
  <si>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</si>
  <si>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</si>
  <si>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</si>
  <si>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</si>
  <si>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</si>
  <si>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</si>
  <si>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</si>
  <si>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</si>
  <si>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</si>
  <si>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</si>
  <si>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</si>
  <si>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</si>
  <si>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</si>
  <si>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</si>
  <si>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</si>
  <si>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</si>
  <si>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</si>
  <si>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</si>
  <si>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</si>
  <si>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</si>
  <si>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</si>
  <si>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</si>
  <si>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</si>
  <si>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</si>
  <si>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</si>
  <si>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</si>
  <si>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</si>
  <si>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</si>
  <si>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</si>
  <si>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</si>
  <si>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</si>
  <si>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</si>
  <si>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</si>
  <si>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</si>
  <si>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</si>
  <si>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</si>
  <si>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</si>
  <si>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</si>
  <si>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</si>
  <si>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</si>
  <si>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</si>
  <si>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</si>
  <si>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</si>
  <si>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</si>
  <si>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</si>
  <si>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</si>
  <si>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</si>
  <si>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</si>
  <si>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</si>
  <si>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</si>
  <si>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</si>
  <si>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</si>
  <si>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</si>
  <si>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</si>
  <si>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</si>
  <si>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</si>
  <si>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</si>
  <si>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</si>
  <si>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</si>
  <si>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</si>
  <si>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</si>
  <si>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</si>
  <si>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</si>
  <si>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</si>
  <si>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</si>
  <si>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</si>
  <si>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</si>
  <si>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</si>
  <si>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</si>
  <si>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</si>
  <si>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</si>
  <si>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</si>
  <si>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</si>
  <si>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</si>
  <si>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</si>
  <si>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</si>
  <si>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</si>
  <si>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</si>
  <si>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</si>
  <si>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</si>
  <si>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</si>
  <si>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</si>
  <si>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</si>
  <si>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</si>
  <si>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</si>
  <si>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</si>
  <si>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</si>
  <si>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</si>
  <si>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</si>
  <si>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</si>
  <si>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</si>
  <si>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</si>
  <si>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</si>
  <si>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</si>
  <si>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</si>
  <si>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</si>
  <si>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</si>
  <si>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</si>
  <si>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</si>
  <si>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</si>
  <si>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</si>
  <si>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</si>
  <si>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</si>
  <si>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</si>
  <si>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</si>
  <si>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</si>
  <si>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</si>
  <si>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</si>
  <si>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</si>
  <si>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</si>
  <si>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</si>
  <si>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</si>
  <si>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</si>
  <si>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</si>
  <si>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</si>
  <si>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</si>
  <si>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</si>
  <si>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</si>
  <si>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</si>
  <si>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</si>
  <si>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</si>
  <si>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</si>
  <si>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</si>
  <si>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</si>
  <si>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</si>
  <si>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</si>
  <si>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</si>
  <si>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</si>
  <si>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</si>
  <si>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</si>
  <si>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</si>
  <si>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</si>
  <si>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</si>
  <si>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</si>
  <si>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</si>
  <si>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</si>
  <si>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</si>
  <si>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</si>
  <si>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</si>
  <si>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</si>
  <si>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</si>
  <si>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</si>
  <si>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</si>
  <si>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</si>
  <si>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</si>
  <si>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</si>
  <si>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</si>
  <si>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</si>
  <si>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</si>
  <si>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</si>
  <si>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</si>
  <si>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</si>
  <si>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</si>
  <si>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</si>
  <si>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</si>
  <si>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</si>
  <si>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</si>
  <si>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</si>
  <si>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</si>
  <si>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</si>
  <si>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</si>
  <si>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</si>
  <si>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</si>
  <si>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</si>
  <si>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</si>
  <si>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</si>
  <si>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</si>
  <si>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</si>
  <si>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</si>
  <si>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</si>
  <si>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</si>
  <si>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</si>
  <si>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</si>
  <si>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</si>
  <si>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</si>
  <si>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</si>
  <si>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</si>
  <si>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</si>
  <si>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</si>
  <si>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</si>
  <si>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</si>
  <si>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</si>
  <si>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</si>
  <si>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</si>
  <si>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</si>
  <si>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</si>
  <si>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</si>
  <si>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</si>
  <si>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</si>
  <si>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</si>
  <si>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</si>
  <si>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</si>
  <si>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</si>
  <si>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</si>
  <si>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</si>
  <si>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</si>
  <si>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</si>
  <si>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</si>
  <si>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</si>
  <si>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</si>
  <si>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</si>
  <si>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</si>
  <si>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</si>
  <si>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</si>
  <si>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</si>
  <si>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</si>
  <si>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</si>
  <si>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</si>
  <si>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</si>
  <si>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</si>
  <si>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</si>
  <si>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</si>
  <si>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</si>
  <si>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</si>
  <si>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</si>
  <si>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</si>
  <si>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</si>
  <si>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</si>
  <si>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</si>
  <si>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</si>
  <si>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</si>
  <si>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</si>
  <si>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</si>
  <si>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</si>
  <si>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</si>
  <si>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</si>
  <si>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</si>
  <si>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</si>
  <si>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</si>
  <si>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</si>
  <si>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</si>
  <si>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</si>
  <si>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</si>
  <si>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</si>
  <si>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</si>
  <si>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</si>
  <si>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</si>
  <si>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</si>
  <si>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</si>
  <si>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</si>
  <si>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</si>
  <si>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</si>
  <si>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</si>
  <si>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</si>
  <si>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</si>
  <si>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</si>
  <si>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</si>
  <si>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</si>
  <si>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</si>
  <si>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</si>
  <si>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</si>
  <si>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</si>
  <si>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</si>
  <si>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</si>
  <si>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</si>
  <si>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</si>
  <si>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</si>
  <si>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</si>
  <si>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</si>
  <si>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</si>
  <si>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</si>
  <si>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</si>
  <si>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</si>
  <si>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</si>
  <si>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</si>
  <si>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</si>
  <si>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</si>
  <si>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</si>
  <si>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</si>
  <si>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</si>
  <si>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</si>
  <si>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</si>
  <si>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</si>
  <si>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</si>
  <si>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</si>
  <si>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</si>
  <si>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</si>
  <si>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</si>
  <si>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</si>
  <si>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</si>
  <si>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</si>
  <si>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</si>
  <si>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</si>
  <si>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</si>
  <si>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</si>
  <si>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</si>
  <si>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</si>
  <si>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</si>
  <si>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</si>
  <si>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</si>
  <si>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</si>
  <si>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</si>
  <si>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</si>
  <si>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</si>
  <si>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</si>
  <si>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</si>
  <si>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</si>
  <si>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</si>
  <si>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</si>
  <si>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</si>
  <si>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</si>
  <si>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</si>
  <si>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</si>
  <si>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</si>
  <si>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</si>
  <si>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</si>
  <si>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</si>
  <si>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</si>
  <si>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</si>
  <si>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</si>
  <si>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</si>
  <si>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</si>
  <si>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</si>
  <si>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</si>
  <si>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</si>
  <si>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</si>
  <si>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</si>
  <si>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</si>
  <si>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</si>
  <si>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</si>
  <si>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</si>
  <si>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</si>
  <si>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</si>
  <si>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</si>
  <si>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</si>
  <si>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</si>
  <si>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</si>
  <si>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</si>
  <si>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</si>
  <si>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</si>
  <si>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</si>
  <si>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</si>
  <si>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</si>
  <si>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</si>
  <si>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</si>
  <si>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</si>
  <si>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</si>
  <si>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</si>
  <si>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</si>
  <si>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</si>
  <si>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</si>
  <si>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</si>
  <si>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</si>
  <si>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</si>
  <si>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</si>
  <si>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</si>
  <si>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</si>
  <si>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</si>
  <si>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</si>
  <si>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</si>
  <si>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</si>
  <si>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</si>
  <si>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</si>
  <si>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</si>
  <si>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</si>
  <si>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</si>
  <si>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</si>
  <si>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</si>
  <si>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</si>
  <si>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</si>
  <si>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</si>
  <si>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</si>
  <si>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</si>
  <si>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</si>
  <si>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</si>
  <si>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</si>
  <si>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</si>
  <si>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</si>
  <si>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</si>
  <si>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</si>
  <si>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</si>
  <si>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</si>
  <si>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</si>
  <si>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</si>
  <si>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</si>
  <si>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</si>
  <si>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</si>
  <si>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</si>
  <si>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</si>
  <si>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</si>
  <si>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</si>
  <si>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</si>
  <si>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</si>
  <si>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</si>
  <si>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</si>
  <si>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</si>
  <si>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</si>
  <si>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</si>
  <si>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</si>
  <si>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</si>
  <si>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</si>
  <si>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</si>
  <si>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</si>
  <si>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</si>
  <si>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</si>
  <si>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</si>
  <si>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</si>
  <si>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</si>
  <si>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</si>
  <si>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</si>
  <si>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</si>
  <si>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</si>
  <si>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</si>
  <si>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</si>
  <si>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</si>
  <si>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</si>
  <si>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</si>
  <si>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</si>
  <si>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</si>
  <si>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</si>
  <si>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</si>
  <si>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</si>
  <si>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</si>
  <si>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</si>
  <si>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</si>
  <si>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</si>
  <si>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</si>
  <si>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</si>
  <si>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</si>
  <si>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</si>
  <si>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</si>
  <si>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</si>
  <si>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</si>
  <si>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</si>
  <si>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</si>
  <si>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</si>
  <si>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</si>
  <si>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</si>
  <si>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</si>
  <si>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</si>
  <si>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</si>
  <si>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</si>
  <si>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</si>
  <si>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</si>
  <si>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</si>
  <si>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</si>
  <si>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</si>
  <si>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</si>
  <si>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</si>
  <si>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</si>
  <si>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</si>
  <si>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</si>
  <si>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</si>
  <si>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</si>
  <si>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</si>
  <si>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</si>
  <si>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</si>
  <si>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</si>
  <si>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</si>
  <si>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</si>
  <si>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</si>
  <si>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</si>
  <si>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</si>
  <si>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</si>
  <si>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</si>
  <si>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</si>
  <si>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</si>
  <si>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</si>
  <si>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</si>
  <si>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</si>
  <si>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</si>
  <si>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</si>
  <si>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</si>
  <si>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</si>
  <si>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</si>
  <si>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</si>
  <si>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</si>
  <si>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</si>
  <si>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</si>
  <si>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</si>
  <si>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</si>
  <si>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</si>
  <si>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</si>
  <si>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</si>
  <si>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</si>
  <si>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</si>
  <si>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</si>
  <si>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</si>
  <si>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</si>
  <si>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</si>
  <si>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</si>
  <si>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</si>
  <si>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</si>
  <si>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</si>
  <si>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</si>
  <si>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</si>
  <si>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</si>
  <si>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</si>
  <si>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</si>
  <si>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</si>
  <si>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</si>
  <si>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</si>
  <si>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</si>
  <si>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</si>
  <si>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</si>
  <si>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</si>
  <si>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</si>
  <si>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</si>
  <si>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</si>
  <si>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</si>
  <si>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</si>
  <si>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</si>
  <si>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</si>
  <si>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</si>
  <si>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</si>
  <si>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</si>
  <si>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</si>
  <si>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</si>
  <si>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</si>
  <si>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</si>
  <si>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</si>
  <si>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</si>
  <si>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</si>
  <si>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</si>
  <si>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</si>
  <si>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</si>
  <si>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</si>
  <si>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</si>
  <si>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</si>
  <si>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</si>
  <si>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</si>
  <si>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</si>
  <si>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</si>
  <si>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</si>
  <si>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</si>
  <si>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</si>
  <si>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</si>
  <si>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</si>
  <si>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</si>
  <si>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</si>
  <si>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</si>
  <si>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</si>
  <si>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</si>
  <si>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</si>
  <si>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</si>
  <si>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</si>
  <si>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</si>
  <si>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</si>
  <si>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</si>
  <si>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</si>
  <si>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</si>
  <si>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</si>
  <si>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</si>
  <si>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</si>
  <si>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</si>
  <si>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</si>
  <si>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</si>
  <si>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</si>
  <si>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</si>
  <si>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</si>
  <si>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</si>
  <si>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</si>
  <si>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</si>
  <si>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</si>
  <si>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</si>
  <si>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</si>
  <si>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</si>
  <si>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</si>
  <si>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</si>
  <si>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</si>
  <si>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</si>
  <si>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</si>
  <si>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</si>
  <si>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</si>
  <si>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</si>
  <si>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</si>
  <si>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</si>
  <si>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</si>
  <si>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</si>
  <si>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</si>
  <si>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</si>
  <si>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</si>
  <si>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</si>
  <si>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</si>
  <si>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</si>
  <si>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</si>
  <si>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</si>
  <si>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</si>
  <si>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</si>
  <si>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</si>
  <si>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</si>
  <si>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</si>
  <si>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</si>
  <si>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</si>
  <si>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</si>
  <si>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</si>
  <si>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</si>
  <si>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</si>
  <si>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</si>
  <si>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</si>
  <si>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</si>
  <si>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</si>
  <si>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</si>
  <si>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</si>
  <si>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</si>
  <si>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</si>
  <si>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</si>
  <si>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</si>
  <si>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</si>
  <si>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</si>
  <si>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</si>
  <si>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</si>
  <si>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</si>
  <si>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</si>
  <si>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</si>
  <si>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</si>
  <si>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</si>
  <si>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</si>
  <si>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</si>
  <si>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</si>
  <si>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</si>
  <si>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</si>
  <si>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</si>
  <si>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</si>
  <si>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</si>
  <si>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</si>
  <si>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</si>
  <si>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</si>
  <si>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</si>
  <si>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</si>
  <si>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</si>
  <si>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</si>
  <si>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</si>
  <si>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</si>
  <si>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</si>
  <si>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</si>
  <si>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</si>
  <si>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</si>
  <si>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</si>
  <si>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</si>
  <si>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</si>
  <si>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</si>
  <si>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</si>
  <si>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</si>
  <si>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</si>
  <si>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</si>
  <si>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</si>
  <si>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</si>
  <si>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</si>
  <si>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</si>
  <si>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</si>
  <si>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</si>
  <si>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</si>
  <si>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</si>
  <si>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</si>
  <si>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</si>
  <si>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</si>
  <si>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</si>
  <si>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</si>
  <si>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</si>
  <si>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</si>
  <si>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</si>
  <si>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</si>
  <si>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</si>
  <si>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</si>
  <si>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</si>
  <si>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</si>
  <si>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</si>
  <si>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</si>
  <si>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</si>
  <si>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</si>
  <si>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</si>
  <si>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</si>
  <si>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</si>
  <si>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</si>
  <si>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</si>
  <si>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</si>
  <si>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</si>
  <si>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</si>
  <si>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</si>
  <si>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</si>
  <si>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</si>
  <si>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</si>
  <si>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</si>
  <si>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</si>
  <si>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</si>
  <si>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</si>
  <si>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</si>
  <si>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</si>
  <si>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</si>
  <si>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</si>
  <si>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</si>
  <si>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</si>
  <si>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</si>
  <si>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</si>
  <si>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</si>
  <si>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</si>
  <si>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</si>
  <si>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</si>
  <si>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</si>
  <si>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</si>
  <si>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</si>
  <si>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</si>
  <si>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</si>
  <si>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</si>
  <si>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</si>
  <si>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</si>
  <si>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</si>
  <si>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</si>
  <si>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</si>
  <si>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</si>
  <si>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</si>
  <si>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</si>
  <si>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</si>
  <si>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</si>
  <si>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</si>
  <si>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</si>
  <si>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</si>
  <si>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</si>
  <si>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</si>
  <si>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</si>
  <si>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</si>
  <si>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</si>
  <si>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</si>
  <si>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</si>
  <si>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</si>
  <si>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</si>
  <si>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</si>
  <si>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</si>
  <si>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</si>
  <si>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</si>
  <si>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</si>
  <si>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</si>
  <si>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</si>
  <si>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</si>
  <si>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</si>
  <si>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</si>
  <si>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</si>
  <si>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</si>
  <si>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</si>
  <si>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</si>
  <si>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</si>
  <si>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</si>
  <si>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</si>
  <si>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</si>
  <si>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</si>
  <si>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</si>
  <si>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</si>
  <si>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</si>
  <si>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</si>
  <si>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</si>
  <si>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</si>
  <si>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</si>
  <si>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</si>
  <si>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</si>
  <si>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</si>
  <si>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</si>
  <si>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</si>
  <si>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</si>
  <si>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</si>
  <si>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</si>
  <si>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</si>
  <si>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</si>
  <si>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</si>
  <si>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</si>
  <si>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</si>
  <si>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</si>
  <si>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</si>
  <si>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</si>
  <si>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</si>
  <si>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</si>
  <si>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</si>
  <si>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</si>
  <si>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</si>
  <si>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</si>
  <si>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</si>
  <si>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</si>
  <si>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</si>
  <si>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</si>
  <si>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</si>
  <si>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</si>
  <si>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</si>
  <si>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</si>
  <si>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</si>
  <si>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</si>
  <si>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</si>
  <si>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</si>
  <si>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</si>
  <si>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</si>
  <si>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</si>
  <si>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</si>
  <si>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</si>
  <si>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</si>
  <si>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</si>
  <si>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</si>
  <si>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</si>
  <si>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</si>
  <si>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</si>
  <si>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</si>
  <si>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</si>
  <si>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</si>
  <si>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</si>
  <si>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</si>
  <si>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</si>
  <si>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</si>
  <si>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</si>
  <si>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</si>
  <si>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</si>
  <si>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</si>
  <si>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</si>
  <si>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</si>
  <si>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</si>
  <si>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</si>
  <si>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</si>
  <si>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</si>
  <si>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</si>
  <si>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</si>
  <si>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</si>
  <si>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</si>
  <si>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</si>
  <si>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</si>
  <si>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</si>
  <si>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</si>
  <si>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</si>
  <si>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</si>
  <si>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</si>
  <si>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</si>
  <si>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</si>
  <si>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</si>
  <si>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</si>
  <si>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</si>
  <si>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</si>
  <si>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</si>
  <si>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</si>
  <si>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</si>
  <si>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</si>
  <si>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</si>
  <si>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</si>
  <si>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</si>
  <si>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</si>
  <si>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</si>
  <si>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</si>
  <si>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</si>
  <si>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</si>
  <si>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</si>
  <si>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</si>
  <si>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</si>
  <si>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</si>
  <si>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</si>
  <si>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</si>
  <si>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</si>
  <si>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</si>
  <si>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</si>
  <si>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</si>
  <si>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</si>
  <si>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</si>
  <si>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</si>
  <si>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</si>
  <si>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</si>
  <si>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</si>
  <si>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</si>
  <si>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</si>
  <si>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</si>
  <si>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</si>
  <si>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</si>
  <si>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</si>
  <si>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</si>
  <si>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</si>
  <si>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</si>
  <si>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</si>
  <si>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</si>
  <si>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</si>
  <si>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</si>
  <si>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</si>
  <si>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</si>
  <si>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</si>
  <si>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</si>
  <si>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</si>
  <si>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</si>
  <si>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</si>
  <si>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</si>
  <si>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</si>
  <si>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</si>
  <si>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</si>
  <si>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</si>
  <si>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</si>
  <si>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</si>
  <si>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</si>
  <si>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</si>
  <si>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</si>
  <si>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</si>
  <si>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</si>
  <si>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</si>
  <si>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</si>
  <si>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</si>
  <si>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</si>
  <si>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</si>
  <si>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</si>
  <si>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</si>
  <si>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</si>
  <si>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</si>
  <si>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</si>
  <si>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</si>
  <si>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</si>
  <si>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</si>
  <si>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</si>
  <si>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</si>
  <si>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</si>
  <si>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</si>
  <si>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</si>
  <si>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</si>
  <si>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</si>
  <si>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</si>
  <si>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</si>
  <si>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</si>
  <si>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</si>
  <si>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</si>
  <si>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</si>
  <si>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</si>
  <si>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</si>
  <si>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</si>
  <si>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</si>
  <si>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</si>
  <si>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</si>
  <si>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</si>
  <si>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</si>
  <si>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</si>
  <si>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</si>
  <si>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</si>
  <si>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</si>
  <si>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</si>
  <si>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</si>
  <si>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</si>
  <si>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</si>
  <si>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</si>
  <si>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</si>
  <si>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</si>
  <si>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</si>
  <si>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</si>
  <si>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</si>
  <si>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</si>
  <si>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</si>
  <si>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</si>
  <si>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</si>
  <si>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</si>
  <si>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</si>
  <si>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</si>
  <si>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</si>
  <si>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</si>
  <si>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</si>
  <si>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</si>
  <si>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</si>
  <si>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</si>
  <si>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</si>
  <si>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</si>
  <si>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</si>
  <si>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</si>
  <si>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</si>
  <si>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</si>
  <si>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</si>
  <si>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</si>
  <si>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</si>
  <si>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</si>
  <si>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</si>
  <si>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</si>
  <si>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</si>
  <si>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</si>
  <si>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</si>
  <si>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</si>
  <si>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</si>
  <si>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</si>
  <si>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</si>
  <si>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</si>
  <si>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</si>
  <si>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</si>
  <si>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</si>
  <si>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</si>
  <si>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</si>
  <si>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</si>
  <si>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</si>
  <si>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</si>
  <si>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</si>
  <si>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</si>
  <si>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</si>
  <si>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</si>
  <si>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</si>
  <si>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</si>
  <si>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</si>
  <si>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</si>
  <si>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</si>
  <si>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</si>
  <si>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</si>
  <si>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</si>
  <si>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</si>
  <si>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</si>
  <si>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</si>
  <si>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</si>
  <si>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</si>
  <si>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</si>
  <si>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</si>
  <si>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</si>
  <si>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</si>
  <si>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</si>
  <si>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</si>
  <si>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</si>
  <si>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</si>
  <si>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</si>
  <si>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</si>
  <si>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</si>
  <si>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</si>
  <si>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</si>
  <si>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</si>
  <si>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</si>
  <si>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</si>
  <si>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</si>
  <si>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</si>
  <si>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</si>
  <si>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</si>
  <si>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</si>
  <si>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</si>
  <si>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</si>
  <si>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</si>
  <si>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</si>
  <si>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</si>
  <si>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</si>
  <si>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</si>
  <si>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</si>
  <si>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</si>
  <si>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</si>
  <si>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</si>
  <si>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</si>
  <si>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</si>
  <si>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</si>
  <si>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</si>
  <si>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</si>
  <si>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</si>
  <si>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</si>
  <si>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</si>
  <si>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</si>
  <si>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</si>
  <si>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</si>
  <si>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</si>
  <si>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</si>
  <si>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</si>
  <si>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</si>
  <si>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</si>
  <si>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</si>
  <si>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</si>
  <si>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</si>
  <si>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</si>
  <si>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</si>
  <si>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</si>
  <si>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</si>
  <si>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</si>
  <si>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</si>
  <si>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</si>
  <si>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</si>
  <si>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</si>
  <si>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</si>
  <si>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</si>
  <si>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</si>
  <si>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</si>
  <si>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</si>
  <si>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</si>
  <si>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</si>
  <si>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</si>
  <si>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</si>
  <si>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</si>
  <si>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</si>
  <si>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</si>
  <si>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</si>
  <si>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</si>
  <si>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</si>
  <si>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</si>
  <si>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</si>
  <si>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</si>
  <si>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</si>
  <si>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</si>
  <si>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</si>
  <si>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</si>
  <si>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</si>
  <si>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</si>
  <si>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</si>
  <si>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</si>
  <si>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</si>
  <si>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</si>
  <si>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</si>
  <si>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</si>
  <si>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</si>
  <si>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</si>
  <si>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</si>
  <si>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</si>
  <si>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</si>
  <si>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</si>
  <si>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</si>
  <si>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</si>
  <si>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</si>
  <si>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</si>
  <si>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</si>
  <si>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</si>
  <si>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</si>
  <si>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</si>
  <si>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</si>
  <si>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</si>
  <si>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</si>
  <si>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</si>
  <si>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</si>
  <si>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</si>
  <si>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</si>
  <si>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</si>
  <si>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</si>
  <si>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</si>
  <si>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</si>
  <si>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</si>
  <si>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</si>
  <si>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</si>
  <si>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</si>
  <si>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</si>
  <si>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</si>
  <si>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</si>
  <si>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</si>
  <si>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</si>
  <si>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</si>
  <si>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</si>
  <si>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</si>
  <si>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</si>
  <si>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</si>
  <si>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</si>
  <si>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</si>
  <si>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</si>
  <si>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</si>
  <si>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</si>
  <si>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</si>
  <si>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</si>
  <si>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</si>
  <si>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</si>
  <si>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</si>
  <si>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</si>
  <si>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</si>
  <si>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</si>
  <si>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</si>
  <si>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</si>
  <si>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</si>
  <si>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</si>
  <si>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</si>
  <si>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</si>
  <si>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</si>
  <si>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</si>
  <si>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</si>
  <si>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</si>
  <si>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</si>
  <si>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</si>
  <si>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</si>
  <si>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</si>
  <si>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</si>
  <si>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</si>
  <si>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</si>
  <si>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</si>
  <si>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</si>
  <si>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</si>
  <si>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</si>
  <si>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</si>
  <si>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</si>
  <si>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</si>
  <si>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</si>
  <si>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</si>
  <si>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</si>
  <si>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</si>
  <si>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</si>
  <si>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</si>
  <si>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</si>
  <si>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</si>
  <si>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</si>
  <si>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</si>
  <si>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</si>
  <si>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</si>
  <si>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</si>
  <si>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</si>
  <si>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</si>
  <si>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</si>
  <si>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</si>
  <si>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</si>
  <si>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</si>
  <si>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</si>
  <si>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</si>
  <si>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</si>
  <si>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</si>
  <si>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</si>
  <si>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</si>
  <si>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</si>
  <si>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</si>
  <si>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</si>
  <si>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</si>
  <si>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</si>
  <si>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</si>
  <si>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</si>
  <si>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</si>
  <si>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</si>
  <si>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</si>
  <si>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</si>
  <si>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</si>
  <si>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</si>
  <si>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</si>
  <si>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</si>
  <si>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</si>
  <si>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</si>
  <si>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</si>
  <si>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</si>
  <si>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</si>
  <si>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</si>
  <si>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</si>
  <si>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</si>
  <si>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</si>
  <si>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</si>
  <si>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</si>
  <si>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</si>
  <si>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</si>
  <si>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</si>
  <si>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</si>
  <si>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</si>
  <si>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</si>
  <si>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</si>
  <si>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</si>
  <si>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</si>
  <si>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</si>
  <si>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</si>
  <si>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</si>
  <si>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</si>
  <si>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</si>
  <si>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</si>
  <si>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</si>
  <si>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</si>
  <si>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</si>
  <si>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</si>
  <si>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</si>
  <si>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</si>
  <si>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</si>
  <si>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</si>
  <si>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</si>
  <si>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</si>
  <si>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</si>
  <si>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</si>
  <si>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</si>
  <si>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</si>
  <si>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</si>
  <si>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</si>
  <si>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</si>
  <si>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</si>
  <si>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</si>
  <si>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</si>
  <si>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</si>
  <si>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</si>
  <si>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</si>
  <si>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</si>
  <si>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</si>
  <si>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</si>
  <si>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</si>
  <si>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</si>
  <si>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</si>
  <si>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</si>
  <si>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</si>
  <si>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</si>
  <si>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</si>
  <si>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</si>
  <si>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</si>
  <si>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</si>
  <si>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</si>
  <si>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</si>
  <si>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</si>
  <si>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</si>
  <si>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</si>
  <si>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</si>
  <si>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</si>
  <si>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</si>
  <si>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</si>
  <si>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</si>
  <si>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</si>
  <si>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</si>
  <si>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</si>
  <si>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</si>
  <si>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</si>
  <si>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</si>
  <si>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</si>
  <si>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</si>
  <si>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</si>
  <si>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</si>
  <si>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</si>
  <si>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</si>
  <si>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</si>
  <si>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</si>
  <si>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</si>
  <si>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</si>
  <si>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</si>
  <si>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</si>
  <si>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</si>
  <si>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</si>
  <si>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</si>
  <si>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</si>
  <si>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</si>
  <si>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</si>
  <si>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</si>
  <si>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</si>
  <si>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</si>
  <si>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</si>
  <si>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</si>
  <si>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</si>
  <si>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</si>
  <si>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</si>
  <si>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</si>
  <si>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</si>
  <si>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</si>
  <si>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</si>
  <si>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</si>
  <si>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</si>
  <si>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</si>
  <si>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</si>
  <si>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</si>
  <si>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</si>
  <si>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</si>
  <si>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</si>
  <si>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</si>
  <si>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</si>
  <si>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</si>
  <si>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</si>
  <si>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</si>
  <si>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</si>
  <si>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</si>
  <si>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</si>
  <si>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</si>
  <si>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</si>
  <si>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</si>
  <si>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</si>
  <si>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</si>
  <si>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</si>
  <si>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</si>
  <si>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</si>
  <si>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</si>
  <si>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</si>
  <si>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</si>
  <si>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</si>
  <si>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</si>
  <si>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</si>
  <si>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</si>
  <si>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</si>
  <si>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</si>
  <si>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</si>
  <si>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</si>
  <si>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</si>
  <si>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</si>
  <si>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</si>
  <si>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</si>
  <si>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</si>
  <si>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</si>
  <si>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</si>
  <si>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</si>
  <si>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</si>
  <si>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</si>
  <si>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</si>
  <si>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</si>
  <si>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</si>
  <si>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</si>
  <si>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</si>
  <si>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</si>
  <si>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</si>
  <si>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</si>
  <si>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</si>
  <si>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</si>
  <si>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</si>
  <si>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</si>
  <si>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</si>
  <si>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</si>
  <si>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</si>
  <si>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</si>
  <si>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</si>
  <si>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</si>
  <si>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</si>
  <si>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</si>
  <si>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</si>
  <si>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</si>
  <si>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</si>
  <si>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</si>
  <si>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</si>
  <si>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</si>
  <si>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</si>
  <si>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</si>
  <si>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</si>
  <si>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</si>
  <si>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</si>
  <si>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</si>
  <si>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</si>
  <si>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</si>
  <si>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</si>
  <si>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</si>
  <si>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</si>
  <si>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</si>
  <si>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</si>
  <si>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</si>
  <si>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</si>
  <si>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</si>
  <si>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</si>
  <si>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</si>
  <si>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</si>
  <si>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</si>
  <si>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</si>
  <si>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</si>
  <si>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</si>
  <si>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</si>
  <si>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</si>
  <si>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</si>
  <si>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</si>
  <si>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</si>
  <si>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</si>
  <si>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</si>
  <si>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</si>
  <si>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</si>
  <si>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</si>
  <si>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</si>
  <si>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</si>
  <si>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</si>
  <si>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</si>
  <si>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</si>
  <si>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</si>
  <si>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</si>
  <si>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</si>
  <si>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</si>
  <si>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</si>
  <si>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</si>
  <si>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</si>
  <si>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</si>
  <si>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</si>
  <si>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</si>
  <si>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</si>
  <si>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</si>
  <si>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</si>
  <si>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</si>
  <si>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</si>
  <si>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</si>
  <si>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</si>
  <si>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</si>
  <si>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</si>
  <si>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</si>
  <si>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</si>
  <si>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</si>
  <si>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</si>
  <si>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</si>
  <si>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</si>
  <si>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</si>
  <si>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</si>
  <si>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</si>
  <si>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</si>
  <si>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</si>
  <si>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</si>
  <si>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</si>
  <si>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</si>
  <si>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</si>
  <si>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</si>
  <si>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Osnovna škola JELSA </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</si>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</sst>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1517832.02</v>
      </c>
      <c r="D2" s="7">
        <f>'PR-RAS'!E6</f>
        <v>1614539.4900000002</v>
      </c>
      <c r="E2" s="7">
        <v>0</v>
      </c>
      <c r="F2" s="7">
        <v>0</v>
      </c>
      <c r="G2" s="8">
        <f t="shared" ref="G2:G274" si="0">(B2/1000)*(C2*1+D2*2)</f>
        <v>4746.9110000000001</v>
      </c>
      <c r="H2" s="8">
        <f t="shared" ref="H2:H274" si="1">ABS(C2-ROUND(C2,0))+ABS(D2-ROUND(D2,0))</f>
        <v>0.51000000024214387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1368916.49</v>
      </c>
      <c r="D45" s="2">
        <f>'PR-RAS'!E49</f>
        <v>1449217.54</v>
      </c>
      <c r="E45" s="2">
        <v>0</v>
      </c>
      <c r="F45" s="2">
        <v>0</v>
      </c>
      <c r="G45" s="3">
        <f t="shared" si="0"/>
        <v>187763.46908000001</v>
      </c>
      <c r="H45" s="3">
        <f t="shared" si="1"/>
        <v>0.94999999995343387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1352490.15</v>
      </c>
      <c r="D64" s="2">
        <f>'PR-RAS'!E68</f>
        <v>1429647.43</v>
      </c>
      <c r="E64" s="2">
        <v>0</v>
      </c>
      <c r="F64" s="2">
        <v>0</v>
      </c>
      <c r="G64" s="3">
        <f t="shared" si="0"/>
        <v>265342.45562999998</v>
      </c>
      <c r="H64" s="3">
        <f t="shared" si="1"/>
        <v>0.57999999984167516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1352490.15</v>
      </c>
      <c r="D65" s="2">
        <f>'PR-RAS'!E69</f>
        <v>1429647.43</v>
      </c>
      <c r="E65" s="2">
        <v>0</v>
      </c>
      <c r="F65" s="2">
        <v>0</v>
      </c>
      <c r="G65" s="3">
        <f t="shared" si="0"/>
        <v>269554.24063999997</v>
      </c>
      <c r="H65" s="3">
        <f t="shared" si="1"/>
        <v>0.57999999984167516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16426.34</v>
      </c>
      <c r="D73" s="2">
        <f>'PR-RAS'!E77</f>
        <v>19570.11</v>
      </c>
      <c r="E73" s="2">
        <v>0</v>
      </c>
      <c r="F73" s="2">
        <v>0</v>
      </c>
      <c r="G73" s="3">
        <f t="shared" si="0"/>
        <v>4000.7923199999996</v>
      </c>
      <c r="H73" s="3">
        <f t="shared" si="1"/>
        <v>0.4500000000007276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2472.7600000000002</v>
      </c>
      <c r="D74" s="2">
        <f>'PR-RAS'!E78</f>
        <v>2935.52</v>
      </c>
      <c r="E74" s="2">
        <v>0</v>
      </c>
      <c r="F74" s="2">
        <v>0</v>
      </c>
      <c r="G74" s="3">
        <f t="shared" si="0"/>
        <v>609.09739999999988</v>
      </c>
      <c r="H74" s="3">
        <f t="shared" si="1"/>
        <v>0.71999999999979991</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13953.58</v>
      </c>
      <c r="D76" s="2">
        <f>'PR-RAS'!E80</f>
        <v>16634.59</v>
      </c>
      <c r="E76" s="2">
        <v>0</v>
      </c>
      <c r="F76" s="2">
        <v>0</v>
      </c>
      <c r="G76" s="3">
        <f t="shared" si="0"/>
        <v>3541.7069999999999</v>
      </c>
      <c r="H76" s="3">
        <f t="shared" si="1"/>
        <v>0.82999999999992724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0.04</v>
      </c>
      <c r="D78" s="2">
        <f>'PR-RAS'!E82</f>
        <v>0.06</v>
      </c>
      <c r="E78" s="2">
        <v>0</v>
      </c>
      <c r="F78" s="2">
        <v>0</v>
      </c>
      <c r="G78" s="3">
        <f t="shared" si="0"/>
        <v>1.2319999999999999E-2</v>
      </c>
      <c r="H78" s="3">
        <f t="shared" si="1"/>
        <v>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0.04</v>
      </c>
      <c r="D79" s="2">
        <f>'PR-RAS'!E83</f>
        <v>0.06</v>
      </c>
      <c r="E79" s="2">
        <v>0</v>
      </c>
      <c r="F79" s="2">
        <v>0</v>
      </c>
      <c r="G79" s="3">
        <f t="shared" si="0"/>
        <v>1.248E-2</v>
      </c>
      <c r="H79" s="3">
        <f t="shared" si="1"/>
        <v>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0.04</v>
      </c>
      <c r="D81" s="2">
        <f>'PR-RAS'!E85</f>
        <v>0.06</v>
      </c>
      <c r="E81" s="2">
        <v>0</v>
      </c>
      <c r="F81" s="2">
        <v>0</v>
      </c>
      <c r="G81" s="3">
        <f t="shared" si="0"/>
        <v>1.2800000000000001E-2</v>
      </c>
      <c r="H81" s="3">
        <f t="shared" si="1"/>
        <v>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3075.19</v>
      </c>
      <c r="D121" s="2">
        <f>'PR-RAS'!E125</f>
        <v>4755</v>
      </c>
      <c r="E121" s="2">
        <v>0</v>
      </c>
      <c r="F121" s="2">
        <v>0</v>
      </c>
      <c r="G121" s="3">
        <f t="shared" si="0"/>
        <v>1510.2228</v>
      </c>
      <c r="H121" s="3">
        <f t="shared" si="1"/>
        <v>0.19000000000005457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1516.44</v>
      </c>
      <c r="D122" s="2">
        <f>'PR-RAS'!E126</f>
        <v>0</v>
      </c>
      <c r="E122" s="2">
        <v>0</v>
      </c>
      <c r="F122" s="2">
        <v>0</v>
      </c>
      <c r="G122" s="3">
        <f t="shared" si="0"/>
        <v>183.48924</v>
      </c>
      <c r="H122" s="3">
        <f t="shared" si="1"/>
        <v>0.44000000000005457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1516.44</v>
      </c>
      <c r="D124" s="2">
        <f>'PR-RAS'!E128</f>
        <v>0</v>
      </c>
      <c r="E124" s="2">
        <v>0</v>
      </c>
      <c r="F124" s="2">
        <v>0</v>
      </c>
      <c r="G124" s="3">
        <f t="shared" si="0"/>
        <v>186.52212</v>
      </c>
      <c r="H124" s="3">
        <f t="shared" si="1"/>
        <v>0.44000000000005457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1558.75</v>
      </c>
      <c r="D125" s="2">
        <f>'PR-RAS'!E129</f>
        <v>4755</v>
      </c>
      <c r="E125" s="2">
        <v>0</v>
      </c>
      <c r="F125" s="2">
        <v>0</v>
      </c>
      <c r="G125" s="3">
        <f t="shared" si="0"/>
        <v>1372.5250000000001</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1558.75</v>
      </c>
      <c r="D126" s="2">
        <f>'PR-RAS'!E130</f>
        <v>4755</v>
      </c>
      <c r="E126" s="2">
        <v>0</v>
      </c>
      <c r="F126" s="2">
        <v>0</v>
      </c>
      <c r="G126" s="3">
        <f t="shared" si="0"/>
        <v>1383.59375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145840.29999999999</v>
      </c>
      <c r="D130" s="2">
        <f>'PR-RAS'!E134</f>
        <v>160566.89000000001</v>
      </c>
      <c r="E130" s="2">
        <v>0</v>
      </c>
      <c r="F130" s="2">
        <v>0</v>
      </c>
      <c r="G130" s="3">
        <f t="shared" si="0"/>
        <v>60239.656320000002</v>
      </c>
      <c r="H130" s="3">
        <f t="shared" si="1"/>
        <v>0.40999999997438863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145840.29999999999</v>
      </c>
      <c r="D131" s="2">
        <f>'PR-RAS'!E135</f>
        <v>160566.89000000001</v>
      </c>
      <c r="E131" s="2">
        <v>0</v>
      </c>
      <c r="F131" s="2">
        <v>0</v>
      </c>
      <c r="G131" s="3">
        <f t="shared" si="0"/>
        <v>60706.630400000002</v>
      </c>
      <c r="H131" s="3">
        <f t="shared" si="1"/>
        <v>0.40999999997438863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145840.29999999999</v>
      </c>
      <c r="D132" s="2">
        <f>'PR-RAS'!E136</f>
        <v>152563.17000000001</v>
      </c>
      <c r="E132" s="2">
        <v>0</v>
      </c>
      <c r="F132" s="2">
        <v>0</v>
      </c>
      <c r="G132" s="3">
        <f t="shared" si="0"/>
        <v>59076.629840000001</v>
      </c>
      <c r="H132" s="3">
        <f t="shared" si="1"/>
        <v>0.47000000000116415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8003.72</v>
      </c>
      <c r="E133" s="2">
        <v>0</v>
      </c>
      <c r="F133" s="2">
        <v>0</v>
      </c>
      <c r="G133" s="3">
        <f t="shared" si="0"/>
        <v>2112.9820800000002</v>
      </c>
      <c r="H133" s="3">
        <f t="shared" si="1"/>
        <v>0.27999999999974534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1488688.74</v>
      </c>
      <c r="D148" s="2">
        <f>'PR-RAS'!E152</f>
        <v>1740459.6200000003</v>
      </c>
      <c r="E148" s="2">
        <v>0</v>
      </c>
      <c r="F148" s="2">
        <v>0</v>
      </c>
      <c r="G148" s="3">
        <f t="shared" si="0"/>
        <v>730532.37306000001</v>
      </c>
      <c r="H148" s="3">
        <f t="shared" si="1"/>
        <v>0.63999999966472387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1232865.82</v>
      </c>
      <c r="D149" s="2">
        <f>'PR-RAS'!E153</f>
        <v>1450867.56</v>
      </c>
      <c r="E149" s="2">
        <v>0</v>
      </c>
      <c r="F149" s="2">
        <v>0</v>
      </c>
      <c r="G149" s="3">
        <f t="shared" si="0"/>
        <v>611920.93912</v>
      </c>
      <c r="H149" s="3">
        <f t="shared" si="1"/>
        <v>0.61999999987892807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1037385.31</v>
      </c>
      <c r="D150" s="2">
        <f>'PR-RAS'!E154</f>
        <v>1270048.29</v>
      </c>
      <c r="E150" s="2">
        <v>0</v>
      </c>
      <c r="F150" s="2">
        <v>0</v>
      </c>
      <c r="G150" s="3">
        <f t="shared" si="0"/>
        <v>533044.80160999997</v>
      </c>
      <c r="H150" s="3">
        <f t="shared" si="1"/>
        <v>0.60000000009313226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1037385.31</v>
      </c>
      <c r="D151" s="2">
        <f>'PR-RAS'!E155</f>
        <v>1270048.29</v>
      </c>
      <c r="E151" s="2">
        <v>0</v>
      </c>
      <c r="F151" s="2">
        <v>0</v>
      </c>
      <c r="G151" s="3">
        <f t="shared" si="0"/>
        <v>536622.28350000002</v>
      </c>
      <c r="H151" s="3">
        <f t="shared" si="1"/>
        <v>0.60000000009313226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41439.85</v>
      </c>
      <c r="D155" s="2">
        <f>'PR-RAS'!E159</f>
        <v>175803.43</v>
      </c>
      <c r="E155" s="2">
        <v>0</v>
      </c>
      <c r="F155" s="2">
        <v>0</v>
      </c>
      <c r="G155" s="3">
        <f t="shared" si="0"/>
        <v>60529.193339999991</v>
      </c>
      <c r="H155" s="3">
        <f t="shared" si="1"/>
        <v>0.57999999999447027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154040.66</v>
      </c>
      <c r="D156" s="2">
        <f>'PR-RAS'!E160</f>
        <v>5015.84</v>
      </c>
      <c r="E156" s="2">
        <v>0</v>
      </c>
      <c r="F156" s="2">
        <v>0</v>
      </c>
      <c r="G156" s="3">
        <f t="shared" si="0"/>
        <v>25431.2127</v>
      </c>
      <c r="H156" s="3">
        <f t="shared" si="1"/>
        <v>0.49999999999636202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154040.66</v>
      </c>
      <c r="D158" s="2">
        <f>'PR-RAS'!E162</f>
        <v>5015.84</v>
      </c>
      <c r="E158" s="2">
        <v>0</v>
      </c>
      <c r="F158" s="2">
        <v>0</v>
      </c>
      <c r="G158" s="3">
        <f t="shared" si="0"/>
        <v>25759.357380000001</v>
      </c>
      <c r="H158" s="3">
        <f t="shared" si="1"/>
        <v>0.49999999999636202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254335.67</v>
      </c>
      <c r="D160" s="2">
        <f>'PR-RAS'!E164</f>
        <v>288139.82999999996</v>
      </c>
      <c r="E160" s="2">
        <v>0</v>
      </c>
      <c r="F160" s="2">
        <v>0</v>
      </c>
      <c r="G160" s="3">
        <f t="shared" si="0"/>
        <v>132067.83747</v>
      </c>
      <c r="H160" s="3">
        <f t="shared" si="1"/>
        <v>0.50000000002910383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53265.880000000005</v>
      </c>
      <c r="D161" s="2">
        <f>'PR-RAS'!E165</f>
        <v>89333.569999999992</v>
      </c>
      <c r="E161" s="2">
        <v>0</v>
      </c>
      <c r="F161" s="2">
        <v>0</v>
      </c>
      <c r="G161" s="3">
        <f t="shared" si="0"/>
        <v>37109.283199999998</v>
      </c>
      <c r="H161" s="3">
        <f t="shared" si="1"/>
        <v>0.55000000000291038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8212.16</v>
      </c>
      <c r="D162" s="2">
        <f>'PR-RAS'!E166</f>
        <v>8548.31</v>
      </c>
      <c r="E162" s="2">
        <v>0</v>
      </c>
      <c r="F162" s="2">
        <v>0</v>
      </c>
      <c r="G162" s="3">
        <f t="shared" si="0"/>
        <v>4074.7135800000001</v>
      </c>
      <c r="H162" s="3">
        <f t="shared" si="1"/>
        <v>0.46999999999934516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44483.360000000001</v>
      </c>
      <c r="D163" s="2">
        <f>'PR-RAS'!E167</f>
        <v>80615.259999999995</v>
      </c>
      <c r="E163" s="2">
        <v>0</v>
      </c>
      <c r="F163" s="2">
        <v>0</v>
      </c>
      <c r="G163" s="3">
        <f t="shared" si="0"/>
        <v>33325.648560000001</v>
      </c>
      <c r="H163" s="3">
        <f t="shared" si="1"/>
        <v>0.61999999999534339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570.36</v>
      </c>
      <c r="D164" s="2">
        <f>'PR-RAS'!E168</f>
        <v>170</v>
      </c>
      <c r="E164" s="2">
        <v>0</v>
      </c>
      <c r="F164" s="2">
        <v>0</v>
      </c>
      <c r="G164" s="3">
        <f t="shared" si="0"/>
        <v>148.38867999999999</v>
      </c>
      <c r="H164" s="3">
        <f t="shared" si="1"/>
        <v>0.36000000000001364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95248.94</v>
      </c>
      <c r="D166" s="2">
        <f>'PR-RAS'!E170</f>
        <v>93489.159999999989</v>
      </c>
      <c r="E166" s="2">
        <v>0</v>
      </c>
      <c r="F166" s="2">
        <v>0</v>
      </c>
      <c r="G166" s="3">
        <f t="shared" si="0"/>
        <v>46567.497900000002</v>
      </c>
      <c r="H166" s="3">
        <f t="shared" si="1"/>
        <v>0.21999999998661224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10096.209999999999</v>
      </c>
      <c r="D167" s="2">
        <f>'PR-RAS'!E171</f>
        <v>12946.94</v>
      </c>
      <c r="E167" s="2">
        <v>0</v>
      </c>
      <c r="F167" s="2">
        <v>0</v>
      </c>
      <c r="G167" s="3">
        <f t="shared" si="0"/>
        <v>5974.3549400000002</v>
      </c>
      <c r="H167" s="3">
        <f t="shared" si="1"/>
        <v>0.26999999999861757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63049.26</v>
      </c>
      <c r="D168" s="2">
        <f>'PR-RAS'!E172</f>
        <v>61440.6</v>
      </c>
      <c r="E168" s="2">
        <v>0</v>
      </c>
      <c r="F168" s="2">
        <v>0</v>
      </c>
      <c r="G168" s="3">
        <f t="shared" si="0"/>
        <v>31050.38682</v>
      </c>
      <c r="H168" s="3">
        <f t="shared" si="1"/>
        <v>0.66000000000349246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13122.07</v>
      </c>
      <c r="D169" s="2">
        <f>'PR-RAS'!E173</f>
        <v>11693.82</v>
      </c>
      <c r="E169" s="2">
        <v>0</v>
      </c>
      <c r="F169" s="2">
        <v>0</v>
      </c>
      <c r="G169" s="3">
        <f t="shared" si="0"/>
        <v>6133.6312800000005</v>
      </c>
      <c r="H169" s="3">
        <f t="shared" si="1"/>
        <v>0.25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4954.51</v>
      </c>
      <c r="D170" s="2">
        <f>'PR-RAS'!E174</f>
        <v>2798.92</v>
      </c>
      <c r="E170" s="2">
        <v>0</v>
      </c>
      <c r="F170" s="2">
        <v>0</v>
      </c>
      <c r="G170" s="3">
        <f t="shared" si="0"/>
        <v>1783.3471500000003</v>
      </c>
      <c r="H170" s="3">
        <f t="shared" si="1"/>
        <v>0.56999999999970896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4026.89</v>
      </c>
      <c r="D171" s="2">
        <f>'PR-RAS'!E175</f>
        <v>4608.88</v>
      </c>
      <c r="E171" s="2">
        <v>0</v>
      </c>
      <c r="F171" s="2">
        <v>0</v>
      </c>
      <c r="G171" s="3">
        <f t="shared" si="0"/>
        <v>2251.5905000000002</v>
      </c>
      <c r="H171" s="3">
        <f t="shared" si="1"/>
        <v>0.23000000000001819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98195.89</v>
      </c>
      <c r="D174" s="2">
        <f>'PR-RAS'!E178</f>
        <v>94974.3</v>
      </c>
      <c r="E174" s="2">
        <v>0</v>
      </c>
      <c r="F174" s="2">
        <v>0</v>
      </c>
      <c r="G174" s="3">
        <f t="shared" si="0"/>
        <v>49848.996769999998</v>
      </c>
      <c r="H174" s="3">
        <f t="shared" si="1"/>
        <v>0.41000000000349246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73767.31</v>
      </c>
      <c r="D175" s="2">
        <f>'PR-RAS'!E179</f>
        <v>73959.490000000005</v>
      </c>
      <c r="E175" s="2">
        <v>0</v>
      </c>
      <c r="F175" s="2">
        <v>0</v>
      </c>
      <c r="G175" s="3">
        <f t="shared" si="0"/>
        <v>38573.41446</v>
      </c>
      <c r="H175" s="3">
        <f t="shared" si="1"/>
        <v>0.80000000000291038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6584.76</v>
      </c>
      <c r="D176" s="2">
        <f>'PR-RAS'!E180</f>
        <v>6054.35</v>
      </c>
      <c r="E176" s="2">
        <v>0</v>
      </c>
      <c r="F176" s="2">
        <v>0</v>
      </c>
      <c r="G176" s="3">
        <f t="shared" si="0"/>
        <v>3271.3554999999997</v>
      </c>
      <c r="H176" s="3">
        <f t="shared" si="1"/>
        <v>0.59000000000014552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1221.54</v>
      </c>
      <c r="D177" s="2">
        <f>'PR-RAS'!E181</f>
        <v>248.85</v>
      </c>
      <c r="E177" s="2">
        <v>0</v>
      </c>
      <c r="F177" s="2">
        <v>0</v>
      </c>
      <c r="G177" s="3">
        <f t="shared" si="0"/>
        <v>302.58623999999998</v>
      </c>
      <c r="H177" s="3">
        <f t="shared" si="1"/>
        <v>0.61000000000004206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4172.6400000000003</v>
      </c>
      <c r="D178" s="2">
        <f>'PR-RAS'!E182</f>
        <v>3628.92</v>
      </c>
      <c r="E178" s="2">
        <v>0</v>
      </c>
      <c r="F178" s="2">
        <v>0</v>
      </c>
      <c r="G178" s="3">
        <f t="shared" si="0"/>
        <v>2023.1949599999998</v>
      </c>
      <c r="H178" s="3">
        <f t="shared" si="1"/>
        <v>0.43999999999959982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2097.2399999999998</v>
      </c>
      <c r="D180" s="2">
        <f>'PR-RAS'!E184</f>
        <v>950</v>
      </c>
      <c r="E180" s="2">
        <v>0</v>
      </c>
      <c r="F180" s="2">
        <v>0</v>
      </c>
      <c r="G180" s="3">
        <f t="shared" si="0"/>
        <v>715.50595999999996</v>
      </c>
      <c r="H180" s="3">
        <f t="shared" si="1"/>
        <v>0.23999999999978172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5996.12</v>
      </c>
      <c r="D181" s="2">
        <f>'PR-RAS'!E185</f>
        <v>4817.3999999999996</v>
      </c>
      <c r="E181" s="2">
        <v>0</v>
      </c>
      <c r="F181" s="2">
        <v>0</v>
      </c>
      <c r="G181" s="3">
        <f t="shared" si="0"/>
        <v>2813.5655999999994</v>
      </c>
      <c r="H181" s="3">
        <f t="shared" si="1"/>
        <v>0.51999999999952706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3464.32</v>
      </c>
      <c r="D182" s="2">
        <f>'PR-RAS'!E186</f>
        <v>3334.06</v>
      </c>
      <c r="E182" s="2">
        <v>0</v>
      </c>
      <c r="F182" s="2">
        <v>0</v>
      </c>
      <c r="G182" s="3">
        <f t="shared" si="0"/>
        <v>1833.97164</v>
      </c>
      <c r="H182" s="3">
        <f t="shared" si="1"/>
        <v>0.38000000000010914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891.96</v>
      </c>
      <c r="D183" s="2">
        <f>'PR-RAS'!E187</f>
        <v>1981.23</v>
      </c>
      <c r="E183" s="2">
        <v>0</v>
      </c>
      <c r="F183" s="2">
        <v>0</v>
      </c>
      <c r="G183" s="3">
        <f t="shared" si="0"/>
        <v>883.50444000000005</v>
      </c>
      <c r="H183" s="3">
        <f t="shared" si="1"/>
        <v>0.26999999999998181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7624.96</v>
      </c>
      <c r="D190" s="2">
        <f>'PR-RAS'!E194</f>
        <v>10342.799999999999</v>
      </c>
      <c r="E190" s="2">
        <v>0</v>
      </c>
      <c r="F190" s="2">
        <v>0</v>
      </c>
      <c r="G190" s="3">
        <f t="shared" si="0"/>
        <v>5350.6958399999994</v>
      </c>
      <c r="H190" s="3">
        <f t="shared" si="1"/>
        <v>0.24000000000069122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100</v>
      </c>
      <c r="D191" s="2">
        <f>'PR-RAS'!E195</f>
        <v>70</v>
      </c>
      <c r="E191" s="2">
        <v>0</v>
      </c>
      <c r="F191" s="2">
        <v>0</v>
      </c>
      <c r="G191" s="3">
        <f t="shared" si="0"/>
        <v>45.6</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1543.54</v>
      </c>
      <c r="D192" s="2">
        <f>'PR-RAS'!E196</f>
        <v>2164.08</v>
      </c>
      <c r="E192" s="2">
        <v>0</v>
      </c>
      <c r="F192" s="2">
        <v>0</v>
      </c>
      <c r="G192" s="3">
        <f t="shared" si="0"/>
        <v>1121.4947</v>
      </c>
      <c r="H192" s="3">
        <f t="shared" si="1"/>
        <v>0.53999999999996362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110</v>
      </c>
      <c r="D194" s="2">
        <f>'PR-RAS'!E198</f>
        <v>195</v>
      </c>
      <c r="E194" s="2">
        <v>0</v>
      </c>
      <c r="F194" s="2">
        <v>0</v>
      </c>
      <c r="G194" s="3">
        <f t="shared" si="0"/>
        <v>96.5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4830.66</v>
      </c>
      <c r="D195" s="2">
        <f>'PR-RAS'!E199</f>
        <v>5651.43</v>
      </c>
      <c r="E195" s="2">
        <v>0</v>
      </c>
      <c r="F195" s="2">
        <v>0</v>
      </c>
      <c r="G195" s="3">
        <f t="shared" si="0"/>
        <v>3129.9028800000001</v>
      </c>
      <c r="H195" s="3">
        <f t="shared" si="1"/>
        <v>0.77000000000043656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1040.76</v>
      </c>
      <c r="D197" s="2">
        <f>'PR-RAS'!E201</f>
        <v>2262.29</v>
      </c>
      <c r="E197" s="2">
        <v>0</v>
      </c>
      <c r="F197" s="2">
        <v>0</v>
      </c>
      <c r="G197" s="3">
        <f t="shared" si="0"/>
        <v>1090.80664</v>
      </c>
      <c r="H197" s="3">
        <f t="shared" si="1"/>
        <v>0.52999999999997272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877.59</v>
      </c>
      <c r="D198" s="2">
        <f>'PR-RAS'!E202</f>
        <v>860.61</v>
      </c>
      <c r="E198" s="2">
        <v>0</v>
      </c>
      <c r="F198" s="2">
        <v>0</v>
      </c>
      <c r="G198" s="3">
        <f t="shared" si="0"/>
        <v>511.96557000000001</v>
      </c>
      <c r="H198" s="3">
        <f t="shared" si="1"/>
        <v>0.79999999999995453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877.59</v>
      </c>
      <c r="D212" s="2">
        <f>'PR-RAS'!E216</f>
        <v>860.61</v>
      </c>
      <c r="E212" s="2">
        <v>0</v>
      </c>
      <c r="F212" s="2">
        <v>0</v>
      </c>
      <c r="G212" s="3">
        <f t="shared" si="0"/>
        <v>548.34890999999993</v>
      </c>
      <c r="H212" s="3">
        <f t="shared" si="1"/>
        <v>0.79999999999995453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877.59</v>
      </c>
      <c r="D213" s="2">
        <f>'PR-RAS'!E217</f>
        <v>860.61</v>
      </c>
      <c r="E213" s="2">
        <v>0</v>
      </c>
      <c r="F213" s="2">
        <v>0</v>
      </c>
      <c r="G213" s="3">
        <f t="shared" si="0"/>
        <v>550.94772</v>
      </c>
      <c r="H213" s="3">
        <f t="shared" si="1"/>
        <v>0.79999999999995453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609.66</v>
      </c>
      <c r="D269" s="2">
        <f>'PR-RAS'!E273</f>
        <v>591.62</v>
      </c>
      <c r="E269" s="2">
        <v>0</v>
      </c>
      <c r="F269" s="2">
        <v>0</v>
      </c>
      <c r="G269" s="3">
        <f t="shared" si="0"/>
        <v>480.49720000000008</v>
      </c>
      <c r="H269" s="3">
        <f t="shared" si="1"/>
        <v>0.72000000000002728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609.66</v>
      </c>
      <c r="D270" s="2">
        <f>'PR-RAS'!E274</f>
        <v>591.62</v>
      </c>
      <c r="E270" s="2">
        <v>0</v>
      </c>
      <c r="F270" s="2">
        <v>0</v>
      </c>
      <c r="G270" s="3">
        <f t="shared" si="0"/>
        <v>482.29010000000005</v>
      </c>
      <c r="H270" s="3">
        <f t="shared" si="1"/>
        <v>0.72000000000002728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609.66</v>
      </c>
      <c r="D272" s="2">
        <f>'PR-RAS'!E276</f>
        <v>591.62</v>
      </c>
      <c r="E272" s="2">
        <v>0</v>
      </c>
      <c r="F272" s="2">
        <v>0</v>
      </c>
      <c r="G272" s="3">
        <f t="shared" si="0"/>
        <v>485.87590000000006</v>
      </c>
      <c r="H272" s="3">
        <f t="shared" si="1"/>
        <v>0.72000000000002728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1488688.74</v>
      </c>
      <c r="D295" s="2">
        <f>'PR-RAS'!E299</f>
        <v>1740459.6200000003</v>
      </c>
      <c r="E295" s="2">
        <v>0</v>
      </c>
      <c r="F295" s="2">
        <v>0</v>
      </c>
      <c r="G295" s="3">
        <f t="shared" si="12"/>
        <v>1461064.74612</v>
      </c>
      <c r="H295" s="3">
        <f t="shared" si="13"/>
        <v>0.63999999966472387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29143.280000000028</v>
      </c>
      <c r="D296" s="2">
        <f>'PR-RAS'!E300</f>
        <v>0</v>
      </c>
      <c r="E296" s="2">
        <v>0</v>
      </c>
      <c r="F296" s="2">
        <v>0</v>
      </c>
      <c r="G296" s="3">
        <f t="shared" si="12"/>
        <v>8597.2676000000083</v>
      </c>
      <c r="H296" s="3">
        <f t="shared" si="13"/>
        <v>0.28000000002793968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125920.13000000012</v>
      </c>
      <c r="E297" s="2">
        <v>0</v>
      </c>
      <c r="F297" s="2">
        <v>0</v>
      </c>
      <c r="G297" s="3">
        <f t="shared" si="12"/>
        <v>74544.716960000063</v>
      </c>
      <c r="H297" s="3">
        <f t="shared" si="13"/>
        <v>0.13000000012107193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11140.36</v>
      </c>
      <c r="D299" s="2">
        <f>'PR-RAS'!E303</f>
        <v>1586.08</v>
      </c>
      <c r="E299" s="2">
        <v>0</v>
      </c>
      <c r="F299" s="2">
        <v>0</v>
      </c>
      <c r="G299" s="3">
        <f t="shared" si="12"/>
        <v>4265.1309599999995</v>
      </c>
      <c r="H299" s="3">
        <f t="shared" si="13"/>
        <v>0.44000000000050932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1551.84</v>
      </c>
      <c r="D300" s="2">
        <f>'PR-RAS'!E304</f>
        <v>124377.86</v>
      </c>
      <c r="E300" s="2">
        <v>0</v>
      </c>
      <c r="F300" s="2">
        <v>0</v>
      </c>
      <c r="G300" s="3">
        <f t="shared" si="12"/>
        <v>74841.960439999995</v>
      </c>
      <c r="H300" s="3">
        <f t="shared" si="13"/>
        <v>0.29999999999949978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1551.84</v>
      </c>
      <c r="D301" s="2">
        <f>'PR-RAS'!E305</f>
        <v>844.84</v>
      </c>
      <c r="E301" s="2">
        <v>0</v>
      </c>
      <c r="F301" s="2">
        <v>0</v>
      </c>
      <c r="G301" s="3">
        <f t="shared" si="12"/>
        <v>972.4559999999999</v>
      </c>
      <c r="H301" s="3">
        <f t="shared" si="13"/>
        <v>0.32000000000005002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15647.62</v>
      </c>
      <c r="D355" s="2">
        <f>'PR-RAS'!E360</f>
        <v>17962.66</v>
      </c>
      <c r="E355" s="2">
        <v>0</v>
      </c>
      <c r="F355" s="2">
        <v>0</v>
      </c>
      <c r="G355" s="3">
        <f t="shared" si="12"/>
        <v>18256.820759999999</v>
      </c>
      <c r="H355" s="3">
        <f t="shared" si="13"/>
        <v>0.71999999999934516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15647.62</v>
      </c>
      <c r="D368" s="2">
        <f>'PR-RAS'!E373</f>
        <v>17962.66</v>
      </c>
      <c r="E368" s="2">
        <v>0</v>
      </c>
      <c r="F368" s="2">
        <v>0</v>
      </c>
      <c r="G368" s="3">
        <f t="shared" si="12"/>
        <v>18927.268980000001</v>
      </c>
      <c r="H368" s="3">
        <f t="shared" si="13"/>
        <v>0.71999999999934516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15647.62</v>
      </c>
      <c r="D388" s="2">
        <f>'PR-RAS'!E393</f>
        <v>17962.66</v>
      </c>
      <c r="E388" s="2">
        <v>0</v>
      </c>
      <c r="F388" s="2">
        <v>0</v>
      </c>
      <c r="G388" s="3">
        <f t="shared" si="12"/>
        <v>19958.727780000001</v>
      </c>
      <c r="H388" s="3">
        <f t="shared" si="13"/>
        <v>0.71999999999934516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15647.62</v>
      </c>
      <c r="D389" s="2">
        <f>'PR-RAS'!E394</f>
        <v>17962.66</v>
      </c>
      <c r="E389" s="2">
        <v>0</v>
      </c>
      <c r="F389" s="2">
        <v>0</v>
      </c>
      <c r="G389" s="3">
        <f t="shared" si="12"/>
        <v>20010.300720000003</v>
      </c>
      <c r="H389" s="3">
        <f t="shared" si="13"/>
        <v>0.71999999999934516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15647.62</v>
      </c>
      <c r="D413" s="2">
        <f>'PR-RAS'!E418</f>
        <v>17962.66</v>
      </c>
      <c r="E413" s="2">
        <v>0</v>
      </c>
      <c r="F413" s="2">
        <v>0</v>
      </c>
      <c r="G413" s="3">
        <f t="shared" si="12"/>
        <v>21248.05128</v>
      </c>
      <c r="H413" s="3">
        <f t="shared" si="13"/>
        <v>0.71999999999934516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1451.77</v>
      </c>
      <c r="E416" s="2">
        <v>0</v>
      </c>
      <c r="F416" s="2">
        <v>0</v>
      </c>
      <c r="G416" s="3">
        <f t="shared" si="12"/>
        <v>1204.9691</v>
      </c>
      <c r="H416" s="3">
        <f t="shared" si="13"/>
        <v>0.23000000000001819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1517832.02</v>
      </c>
      <c r="D417" s="2">
        <f>'PR-RAS'!E422</f>
        <v>1614539.4900000002</v>
      </c>
      <c r="E417" s="2">
        <v>0</v>
      </c>
      <c r="F417" s="2">
        <v>0</v>
      </c>
      <c r="G417" s="3">
        <f t="shared" si="12"/>
        <v>1974714.976</v>
      </c>
      <c r="H417" s="3">
        <f t="shared" si="13"/>
        <v>0.51000000024214387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1504336.36</v>
      </c>
      <c r="D418" s="2">
        <f>'PR-RAS'!E423</f>
        <v>1758422.2800000003</v>
      </c>
      <c r="E418" s="2">
        <v>0</v>
      </c>
      <c r="F418" s="2">
        <v>0</v>
      </c>
      <c r="G418" s="3">
        <f t="shared" si="12"/>
        <v>2093832.4436400002</v>
      </c>
      <c r="H418" s="3">
        <f t="shared" si="13"/>
        <v>0.6400000003632158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13495.659999999916</v>
      </c>
      <c r="D419" s="2">
        <f>'PR-RAS'!E424</f>
        <v>0</v>
      </c>
      <c r="E419" s="2">
        <v>0</v>
      </c>
      <c r="F419" s="2">
        <v>0</v>
      </c>
      <c r="G419" s="3">
        <f t="shared" si="12"/>
        <v>5641.1858799999645</v>
      </c>
      <c r="H419" s="3">
        <f t="shared" si="13"/>
        <v>0.34000000008381903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143882.79000000004</v>
      </c>
      <c r="E420" s="2">
        <v>0</v>
      </c>
      <c r="F420" s="2">
        <v>0</v>
      </c>
      <c r="G420" s="3">
        <f t="shared" si="12"/>
        <v>120573.77802000003</v>
      </c>
      <c r="H420" s="3">
        <f t="shared" si="13"/>
        <v>0.2099999999627471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11140.36</v>
      </c>
      <c r="D422" s="2">
        <f>'PR-RAS'!E427</f>
        <v>1586.08</v>
      </c>
      <c r="E422" s="2">
        <v>0</v>
      </c>
      <c r="F422" s="2">
        <v>0</v>
      </c>
      <c r="G422" s="3">
        <f t="shared" si="12"/>
        <v>6025.5709200000001</v>
      </c>
      <c r="H422" s="3">
        <f t="shared" si="13"/>
        <v>0.44000000000050932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1551.84</v>
      </c>
      <c r="D423" s="2">
        <f>'PR-RAS'!E428</f>
        <v>125829.63</v>
      </c>
      <c r="E423" s="2">
        <v>0</v>
      </c>
      <c r="F423" s="2">
        <v>0</v>
      </c>
      <c r="G423" s="3">
        <f t="shared" si="12"/>
        <v>106855.0842</v>
      </c>
      <c r="H423" s="3">
        <f t="shared" si="13"/>
        <v>0.52999999999542524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1517832.02</v>
      </c>
      <c r="D637" s="2">
        <f>'PR-RAS'!E643</f>
        <v>1614539.4900000002</v>
      </c>
      <c r="E637" s="2">
        <v>0</v>
      </c>
      <c r="F637" s="2">
        <v>0</v>
      </c>
      <c r="G637" s="3">
        <f t="shared" si="14"/>
        <v>3019035.3960000002</v>
      </c>
      <c r="H637" s="3">
        <f t="shared" si="15"/>
        <v>0.51000000024214387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1504336.36</v>
      </c>
      <c r="D638" s="2">
        <f>'PR-RAS'!E644</f>
        <v>1758422.2800000003</v>
      </c>
      <c r="E638" s="2">
        <v>0</v>
      </c>
      <c r="F638" s="2">
        <v>0</v>
      </c>
      <c r="G638" s="3">
        <f t="shared" si="14"/>
        <v>3198492.2460400006</v>
      </c>
      <c r="H638" s="3">
        <f t="shared" si="15"/>
        <v>0.6400000003632158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13495.659999999916</v>
      </c>
      <c r="D639" s="2">
        <f>'PR-RAS'!E645</f>
        <v>0</v>
      </c>
      <c r="E639" s="2">
        <v>0</v>
      </c>
      <c r="F639" s="2">
        <v>0</v>
      </c>
      <c r="G639" s="3">
        <f t="shared" si="14"/>
        <v>8610.2310799999468</v>
      </c>
      <c r="H639" s="3">
        <f t="shared" si="15"/>
        <v>0.34000000008381903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143882.79000000004</v>
      </c>
      <c r="E640" s="2">
        <v>0</v>
      </c>
      <c r="F640" s="2">
        <v>0</v>
      </c>
      <c r="G640" s="3">
        <f t="shared" si="14"/>
        <v>183882.20562000005</v>
      </c>
      <c r="H640" s="3">
        <f t="shared" si="15"/>
        <v>0.2099999999627471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11140.36</v>
      </c>
      <c r="D642" s="2">
        <f>'PR-RAS'!E648</f>
        <v>1586.08</v>
      </c>
      <c r="E642" s="2">
        <v>0</v>
      </c>
      <c r="F642" s="2">
        <v>0</v>
      </c>
      <c r="G642" s="3">
        <f t="shared" si="14"/>
        <v>9174.3253199999999</v>
      </c>
      <c r="H642" s="3">
        <f t="shared" si="15"/>
        <v>0.44000000000050932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2355.2999999999156</v>
      </c>
      <c r="D643" s="2">
        <f>'PR-RAS'!E649</f>
        <v>0</v>
      </c>
      <c r="E643" s="2">
        <v>0</v>
      </c>
      <c r="F643" s="2">
        <v>0</v>
      </c>
      <c r="G643" s="3">
        <f t="shared" si="14"/>
        <v>1512.1025999999458</v>
      </c>
      <c r="H643" s="3">
        <f t="shared" si="15"/>
        <v>0.29999999991559889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145468.87000000002</v>
      </c>
      <c r="E644" s="2">
        <v>0</v>
      </c>
      <c r="F644" s="2">
        <v>0</v>
      </c>
      <c r="G644" s="3">
        <f t="shared" si="14"/>
        <v>187072.96682000003</v>
      </c>
      <c r="H644" s="3">
        <f t="shared" si="15"/>
        <v>0.12999999997555278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102322.28</v>
      </c>
      <c r="D645" s="2">
        <f>'PR-RAS'!E651</f>
        <v>336</v>
      </c>
      <c r="E645" s="2">
        <v>0</v>
      </c>
      <c r="F645" s="2">
        <v>0</v>
      </c>
      <c r="G645" s="3">
        <f t="shared" si="14"/>
        <v>66328.316319999998</v>
      </c>
      <c r="H645" s="3">
        <f t="shared" si="15"/>
        <v>0.27999999999883585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5402.63</v>
      </c>
      <c r="D646" s="2">
        <f>'PR-RAS'!E653</f>
        <v>1347.99</v>
      </c>
      <c r="E646" s="2">
        <v>0</v>
      </c>
      <c r="F646" s="2">
        <v>0</v>
      </c>
      <c r="G646" s="3">
        <f t="shared" si="14"/>
        <v>5223.6034500000005</v>
      </c>
      <c r="H646" s="3">
        <f t="shared" si="15"/>
        <v>0.37999999999988177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276930.07</v>
      </c>
      <c r="D647" s="2">
        <f>'PR-RAS'!E654</f>
        <v>240759.2</v>
      </c>
      <c r="E647" s="2">
        <v>0</v>
      </c>
      <c r="F647" s="2">
        <v>0</v>
      </c>
      <c r="G647" s="3">
        <f t="shared" si="14"/>
        <v>489957.71162000002</v>
      </c>
      <c r="H647" s="3">
        <f t="shared" si="15"/>
        <v>0.27000000001862645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280984.71000000002</v>
      </c>
      <c r="D648" s="2">
        <f>'PR-RAS'!E655</f>
        <v>238765.36</v>
      </c>
      <c r="E648" s="2">
        <v>0</v>
      </c>
      <c r="F648" s="2">
        <v>0</v>
      </c>
      <c r="G648" s="3">
        <f t="shared" si="14"/>
        <v>490759.48320999998</v>
      </c>
      <c r="H648" s="3">
        <f t="shared" si="15"/>
        <v>0.6499999999650754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1347.9899999999907</v>
      </c>
      <c r="D649" s="2">
        <f>'PR-RAS'!E656</f>
        <v>3341.8300000000163</v>
      </c>
      <c r="E649" s="2">
        <v>0</v>
      </c>
      <c r="F649" s="2">
        <v>0</v>
      </c>
      <c r="G649" s="3">
        <f t="shared" si="14"/>
        <v>5204.509200000015</v>
      </c>
      <c r="H649" s="3">
        <f t="shared" si="15"/>
        <v>0.17999999999301508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50</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40</v>
      </c>
      <c r="E653" s="2">
        <v>0</v>
      </c>
      <c r="F653" s="2">
        <v>0</v>
      </c>
      <c r="G653" s="3">
        <f t="shared" si="14"/>
        <v>78.240000000000009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1346311.55</v>
      </c>
      <c r="D676" s="2">
        <f>'PR-RAS'!E683</f>
        <v>1425107.83</v>
      </c>
      <c r="E676" s="2">
        <v>0</v>
      </c>
      <c r="F676" s="2">
        <v>0</v>
      </c>
      <c r="G676" s="3">
        <f t="shared" si="14"/>
        <v>2832655.86675</v>
      </c>
      <c r="H676" s="3">
        <f t="shared" si="15"/>
        <v>0.61999999987892807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6178.6</v>
      </c>
      <c r="D677" s="2">
        <f>'PR-RAS'!E684</f>
        <v>4539.6000000000004</v>
      </c>
      <c r="E677" s="2">
        <v>0</v>
      </c>
      <c r="F677" s="2">
        <v>0</v>
      </c>
      <c r="G677" s="3">
        <f t="shared" si="14"/>
        <v>10314.272800000001</v>
      </c>
      <c r="H677" s="3">
        <f t="shared" si="15"/>
        <v>0.7999999999992724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44083.360000000001</v>
      </c>
      <c r="D727" s="2">
        <f>'PR-RAS'!E734</f>
        <v>80615.259999999995</v>
      </c>
      <c r="E727" s="2">
        <v>0</v>
      </c>
      <c r="F727" s="2">
        <v>0</v>
      </c>
      <c r="G727" s="3">
        <f t="shared" si="14"/>
        <v>149057.87688</v>
      </c>
      <c r="H727" s="3">
        <f t="shared" si="15"/>
        <v>0.61999999999534339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1358853.2400000002</v>
      </c>
      <c r="D1011" s="7">
        <f>BILANCA!E6</f>
        <v>1372590.5300000003</v>
      </c>
      <c r="E1011" s="7">
        <v>0</v>
      </c>
      <c r="F1011" s="7">
        <v>0</v>
      </c>
      <c r="G1011" s="8">
        <f t="shared" ref="G1011:G1306" si="38">B1011/1000*C1011+B1011/500*D1011</f>
        <v>4104.0343000000012</v>
      </c>
      <c r="H1011" s="8">
        <f t="shared" si="35"/>
        <v>0.7099999999627471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1229893.7100000002</v>
      </c>
      <c r="D1012" s="2">
        <f>BILANCA!E7</f>
        <v>1223738.3600000003</v>
      </c>
      <c r="E1012" s="2">
        <v>0</v>
      </c>
      <c r="F1012" s="2">
        <v>0</v>
      </c>
      <c r="G1012" s="3">
        <f t="shared" si="38"/>
        <v>7354.7408600000017</v>
      </c>
      <c r="H1012" s="3">
        <f t="shared" si="35"/>
        <v>0.65000000013969839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3420.78</v>
      </c>
      <c r="D1013" s="2">
        <f>BILANCA!E8</f>
        <v>3420.78</v>
      </c>
      <c r="E1013" s="2">
        <v>0</v>
      </c>
      <c r="F1013" s="2">
        <v>0</v>
      </c>
      <c r="G1013" s="3">
        <f t="shared" si="38"/>
        <v>30.787019999999998</v>
      </c>
      <c r="H1013" s="3">
        <f t="shared" si="35"/>
        <v>0.43999999999959982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3420.78</v>
      </c>
      <c r="D1014" s="2">
        <f>BILANCA!E9</f>
        <v>3420.78</v>
      </c>
      <c r="E1014" s="2">
        <v>0</v>
      </c>
      <c r="F1014" s="2">
        <v>0</v>
      </c>
      <c r="G1014" s="3">
        <f t="shared" si="38"/>
        <v>41.04936</v>
      </c>
      <c r="H1014" s="3">
        <f t="shared" si="35"/>
        <v>0.43999999999959982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1224056.57</v>
      </c>
      <c r="D1017" s="2">
        <f>BILANCA!E12</f>
        <v>1217901.2200000002</v>
      </c>
      <c r="E1017" s="2">
        <v>0</v>
      </c>
      <c r="F1017" s="2">
        <v>0</v>
      </c>
      <c r="G1017" s="3">
        <f t="shared" si="38"/>
        <v>25619.013070000005</v>
      </c>
      <c r="H1017" s="3">
        <f t="shared" si="35"/>
        <v>0.65000000013969839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1101846.3500000001</v>
      </c>
      <c r="D1018" s="2">
        <f>BILANCA!E13</f>
        <v>1080454.4500000002</v>
      </c>
      <c r="E1018" s="2">
        <v>0</v>
      </c>
      <c r="F1018" s="2">
        <v>0</v>
      </c>
      <c r="G1018" s="3">
        <f t="shared" si="38"/>
        <v>26102.042000000001</v>
      </c>
      <c r="H1018" s="3">
        <f t="shared" si="35"/>
        <v>0.80000000027939677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1711352.54</v>
      </c>
      <c r="D1020" s="2">
        <f>BILANCA!E15</f>
        <v>1711352.54</v>
      </c>
      <c r="E1020" s="2">
        <v>0</v>
      </c>
      <c r="F1020" s="2">
        <v>0</v>
      </c>
      <c r="G1020" s="3">
        <f t="shared" si="38"/>
        <v>51340.57620000001</v>
      </c>
      <c r="H1020" s="3">
        <f t="shared" si="35"/>
        <v>0.91999999992549419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609506.18999999994</v>
      </c>
      <c r="D1023" s="2">
        <f>BILANCA!E18</f>
        <v>630898.09</v>
      </c>
      <c r="E1023" s="2">
        <v>0</v>
      </c>
      <c r="F1023" s="2">
        <v>0</v>
      </c>
      <c r="G1023" s="3">
        <f t="shared" si="38"/>
        <v>24326.930809999998</v>
      </c>
      <c r="H1023" s="3">
        <f t="shared" si="35"/>
        <v>0.27999999991152436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17249.869999999966</v>
      </c>
      <c r="D1024" s="2">
        <f>BILANCA!E19</f>
        <v>18211.76999999996</v>
      </c>
      <c r="E1024" s="2">
        <v>0</v>
      </c>
      <c r="F1024" s="2">
        <v>0</v>
      </c>
      <c r="G1024" s="3">
        <f t="shared" si="38"/>
        <v>751.42773999999849</v>
      </c>
      <c r="H1024" s="3">
        <f t="shared" si="35"/>
        <v>0.36000000007334165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151562.01999999999</v>
      </c>
      <c r="D1025" s="2">
        <f>BILANCA!E20</f>
        <v>151562.01999999999</v>
      </c>
      <c r="E1025" s="2">
        <v>0</v>
      </c>
      <c r="F1025" s="2">
        <v>0</v>
      </c>
      <c r="G1025" s="3">
        <f t="shared" si="38"/>
        <v>6820.2908999999981</v>
      </c>
      <c r="H1025" s="3">
        <f t="shared" si="35"/>
        <v>3.9999999979045242E-2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836.36</v>
      </c>
      <c r="D1026" s="2">
        <f>BILANCA!E21</f>
        <v>2676.36</v>
      </c>
      <c r="E1026" s="2">
        <v>0</v>
      </c>
      <c r="F1026" s="2">
        <v>0</v>
      </c>
      <c r="G1026" s="3">
        <f t="shared" si="38"/>
        <v>99.025280000000009</v>
      </c>
      <c r="H1026" s="3">
        <f t="shared" si="35"/>
        <v>0.72000000000014097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2085.5</v>
      </c>
      <c r="D1027" s="2">
        <f>BILANCA!E22</f>
        <v>2085.5</v>
      </c>
      <c r="E1027" s="2">
        <v>0</v>
      </c>
      <c r="F1027" s="2">
        <v>0</v>
      </c>
      <c r="G1027" s="3">
        <f t="shared" si="38"/>
        <v>106.36050000000002</v>
      </c>
      <c r="H1027" s="3">
        <f t="shared" si="35"/>
        <v>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483.11</v>
      </c>
      <c r="D1030" s="2">
        <f>BILANCA!E25</f>
        <v>483.11</v>
      </c>
      <c r="E1030" s="2">
        <v>0</v>
      </c>
      <c r="F1030" s="2">
        <v>0</v>
      </c>
      <c r="G1030" s="3">
        <f t="shared" si="38"/>
        <v>28.986600000000003</v>
      </c>
      <c r="H1030" s="3">
        <f t="shared" si="35"/>
        <v>0.22000000000002728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6211.84</v>
      </c>
      <c r="D1031" s="2">
        <f>BILANCA!E26</f>
        <v>6211.84</v>
      </c>
      <c r="E1031" s="2">
        <v>0</v>
      </c>
      <c r="F1031" s="2">
        <v>0</v>
      </c>
      <c r="G1031" s="3">
        <f t="shared" si="38"/>
        <v>391.34592000000004</v>
      </c>
      <c r="H1031" s="3">
        <f t="shared" si="35"/>
        <v>0.31999999999970896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143928.95999999999</v>
      </c>
      <c r="D1033" s="2">
        <f>BILANCA!E28</f>
        <v>144807.06</v>
      </c>
      <c r="E1033" s="2">
        <v>0</v>
      </c>
      <c r="F1033" s="2">
        <v>0</v>
      </c>
      <c r="G1033" s="3">
        <f t="shared" si="38"/>
        <v>9971.4908399999986</v>
      </c>
      <c r="H1033" s="3">
        <f t="shared" si="35"/>
        <v>0.10000000000582077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1704.82</v>
      </c>
      <c r="D1035" s="2">
        <f>BILANCA!E30</f>
        <v>1704.82</v>
      </c>
      <c r="E1035" s="2">
        <v>0</v>
      </c>
      <c r="F1035" s="2">
        <v>0</v>
      </c>
      <c r="G1035" s="3">
        <f t="shared" si="38"/>
        <v>127.86150000000001</v>
      </c>
      <c r="H1035" s="3">
        <f t="shared" si="35"/>
        <v>0.36000000000012733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1704.82</v>
      </c>
      <c r="D1039" s="2">
        <f>BILANCA!E34</f>
        <v>1704.82</v>
      </c>
      <c r="E1039" s="2">
        <v>0</v>
      </c>
      <c r="F1039" s="2">
        <v>0</v>
      </c>
      <c r="G1039" s="3">
        <f t="shared" si="38"/>
        <v>148.31934000000001</v>
      </c>
      <c r="H1039" s="3">
        <f t="shared" si="35"/>
        <v>0.36000000000012733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104960.35</v>
      </c>
      <c r="D1040" s="2">
        <f>BILANCA!E35</f>
        <v>119235</v>
      </c>
      <c r="E1040" s="2">
        <v>0</v>
      </c>
      <c r="F1040" s="2">
        <v>0</v>
      </c>
      <c r="G1040" s="3">
        <f t="shared" si="38"/>
        <v>10302.9105</v>
      </c>
      <c r="H1040" s="3">
        <f t="shared" si="35"/>
        <v>0.35000000000582077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104960.35</v>
      </c>
      <c r="D1041" s="2">
        <f>BILANCA!E36</f>
        <v>119235</v>
      </c>
      <c r="E1041" s="2">
        <v>0</v>
      </c>
      <c r="F1041" s="2">
        <v>0</v>
      </c>
      <c r="G1041" s="3">
        <f t="shared" si="38"/>
        <v>10646.340850000001</v>
      </c>
      <c r="H1041" s="3">
        <f t="shared" si="35"/>
        <v>0.35000000000582077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19481.150000000001</v>
      </c>
      <c r="D1058" s="2">
        <f>BILANCA!E53</f>
        <v>19481.150000000001</v>
      </c>
      <c r="E1058" s="2">
        <v>0</v>
      </c>
      <c r="F1058" s="2">
        <v>0</v>
      </c>
      <c r="G1058" s="3">
        <f t="shared" si="38"/>
        <v>2805.2856000000002</v>
      </c>
      <c r="H1058" s="3">
        <f t="shared" si="35"/>
        <v>0.30000000000291038</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7438.16</v>
      </c>
      <c r="D1059" s="2">
        <f>BILANCA!E54</f>
        <v>12047.04</v>
      </c>
      <c r="E1059" s="2">
        <v>0</v>
      </c>
      <c r="F1059" s="2">
        <v>0</v>
      </c>
      <c r="G1059" s="3">
        <f t="shared" si="38"/>
        <v>1545.0797600000001</v>
      </c>
      <c r="H1059" s="3">
        <f t="shared" si="35"/>
        <v>0.2000000000007276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26919.31</v>
      </c>
      <c r="D1060" s="2">
        <f>BILANCA!E55</f>
        <v>31528.19</v>
      </c>
      <c r="E1060" s="2">
        <v>0</v>
      </c>
      <c r="F1060" s="2">
        <v>0</v>
      </c>
      <c r="G1060" s="3">
        <f t="shared" si="38"/>
        <v>4498.7844999999998</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2416.36</v>
      </c>
      <c r="D1061" s="2">
        <f>BILANCA!E56</f>
        <v>2416.36</v>
      </c>
      <c r="E1061" s="2">
        <v>0</v>
      </c>
      <c r="F1061" s="2">
        <v>0</v>
      </c>
      <c r="G1061" s="3">
        <f t="shared" si="38"/>
        <v>369.70308</v>
      </c>
      <c r="H1061" s="3">
        <f t="shared" si="35"/>
        <v>0.72000000000025466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2416.36</v>
      </c>
      <c r="D1062" s="2">
        <f>BILANCA!E57</f>
        <v>2416.36</v>
      </c>
      <c r="E1062" s="2">
        <v>0</v>
      </c>
      <c r="F1062" s="2">
        <v>0</v>
      </c>
      <c r="G1062" s="3">
        <f t="shared" si="38"/>
        <v>376.95216000000005</v>
      </c>
      <c r="H1062" s="3">
        <f t="shared" si="35"/>
        <v>0.72000000000025466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128959.53</v>
      </c>
      <c r="D1074" s="2">
        <f>BILANCA!E69</f>
        <v>148852.16999999998</v>
      </c>
      <c r="E1074" s="2">
        <v>0</v>
      </c>
      <c r="F1074" s="2">
        <v>0</v>
      </c>
      <c r="G1074" s="3">
        <f t="shared" si="38"/>
        <v>27306.487679999998</v>
      </c>
      <c r="H1074" s="3">
        <f t="shared" si="35"/>
        <v>0.63999999998486601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1347.99</v>
      </c>
      <c r="D1075" s="2">
        <f>BILANCA!E70</f>
        <v>3341.83</v>
      </c>
      <c r="E1075" s="2">
        <v>0</v>
      </c>
      <c r="F1075" s="2">
        <v>0</v>
      </c>
      <c r="G1075" s="3">
        <f t="shared" si="38"/>
        <v>522.05725000000007</v>
      </c>
      <c r="H1075" s="3">
        <f t="shared" si="35"/>
        <v>0.18000000000006366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1336.57</v>
      </c>
      <c r="D1076" s="2">
        <f>BILANCA!E71</f>
        <v>3330.41</v>
      </c>
      <c r="E1076" s="2">
        <v>0</v>
      </c>
      <c r="F1076" s="2">
        <v>0</v>
      </c>
      <c r="G1076" s="3">
        <f t="shared" si="38"/>
        <v>527.82774000000006</v>
      </c>
      <c r="H1076" s="3">
        <f t="shared" si="35"/>
        <v>0.83999999999991815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1336.57</v>
      </c>
      <c r="D1078" s="2">
        <f>BILANCA!E73</f>
        <v>3330.41</v>
      </c>
      <c r="E1078" s="2">
        <v>0</v>
      </c>
      <c r="F1078" s="2">
        <v>0</v>
      </c>
      <c r="G1078" s="3">
        <f t="shared" si="38"/>
        <v>543.82252000000005</v>
      </c>
      <c r="H1078" s="3">
        <f t="shared" si="35"/>
        <v>0.83999999999991815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11.42</v>
      </c>
      <c r="D1085" s="2">
        <f>BILANCA!E80</f>
        <v>11.42</v>
      </c>
      <c r="E1085" s="2">
        <v>0</v>
      </c>
      <c r="F1085" s="2">
        <v>0</v>
      </c>
      <c r="G1085" s="3">
        <f t="shared" si="38"/>
        <v>2.5694999999999997</v>
      </c>
      <c r="H1085" s="3">
        <f t="shared" si="35"/>
        <v>0.83999999999999986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23737.42</v>
      </c>
      <c r="D1087" s="2">
        <f>BILANCA!E82</f>
        <v>21361.52</v>
      </c>
      <c r="E1087" s="2">
        <v>0</v>
      </c>
      <c r="F1087" s="2">
        <v>0</v>
      </c>
      <c r="G1087" s="3">
        <f t="shared" si="38"/>
        <v>5117.4554200000002</v>
      </c>
      <c r="H1087" s="3">
        <f t="shared" si="35"/>
        <v>0.89999999999781721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63.71</v>
      </c>
      <c r="D1089" s="2">
        <f>BILANCA!E84</f>
        <v>63.71</v>
      </c>
      <c r="E1089" s="2">
        <v>0</v>
      </c>
      <c r="F1089" s="2">
        <v>0</v>
      </c>
      <c r="G1089" s="3">
        <f t="shared" si="38"/>
        <v>15.099270000000001</v>
      </c>
      <c r="H1089" s="3">
        <f t="shared" si="35"/>
        <v>0.57999999999999829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23673.71</v>
      </c>
      <c r="D1092" s="2">
        <f>BILANCA!E87</f>
        <v>21297.81</v>
      </c>
      <c r="E1092" s="2">
        <v>0</v>
      </c>
      <c r="F1092" s="2">
        <v>0</v>
      </c>
      <c r="G1092" s="3">
        <f t="shared" si="38"/>
        <v>5434.0850600000003</v>
      </c>
      <c r="H1092" s="3">
        <f t="shared" si="35"/>
        <v>0.47999999999956344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1551.84</v>
      </c>
      <c r="D1152" s="2">
        <f>BILANCA!E147</f>
        <v>123812.81999999999</v>
      </c>
      <c r="E1152" s="2">
        <v>0</v>
      </c>
      <c r="F1152" s="2">
        <v>0</v>
      </c>
      <c r="G1152" s="3">
        <f t="shared" si="38"/>
        <v>35383.202159999993</v>
      </c>
      <c r="H1152" s="3">
        <f t="shared" si="41"/>
        <v>0.34000000000764885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122967.98</v>
      </c>
      <c r="E1155" s="2">
        <v>0</v>
      </c>
      <c r="F1155" s="2">
        <v>0</v>
      </c>
      <c r="G1155" s="3">
        <f t="shared" si="38"/>
        <v>35660.714199999995</v>
      </c>
      <c r="H1155" s="3">
        <f t="shared" si="41"/>
        <v>2.0000000004074536E-2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122967.98</v>
      </c>
      <c r="E1161" s="2">
        <v>0</v>
      </c>
      <c r="F1161" s="2">
        <v>0</v>
      </c>
      <c r="G1161" s="3">
        <f t="shared" si="38"/>
        <v>37136.329959999995</v>
      </c>
      <c r="H1161" s="3">
        <f t="shared" si="41"/>
        <v>2.0000000004074536E-2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1551.84</v>
      </c>
      <c r="D1166" s="2">
        <f>BILANCA!E161</f>
        <v>844.84</v>
      </c>
      <c r="E1166" s="2">
        <v>0</v>
      </c>
      <c r="F1166" s="2">
        <v>0</v>
      </c>
      <c r="G1166" s="3">
        <f t="shared" si="38"/>
        <v>505.67711999999995</v>
      </c>
      <c r="H1166" s="3">
        <f t="shared" si="41"/>
        <v>0.32000000000005002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102322.28</v>
      </c>
      <c r="D1176" s="2">
        <f>BILANCA!E171</f>
        <v>336</v>
      </c>
      <c r="E1176" s="2">
        <v>0</v>
      </c>
      <c r="F1176" s="2">
        <v>0</v>
      </c>
      <c r="G1176" s="3">
        <f t="shared" si="38"/>
        <v>17097.050480000002</v>
      </c>
      <c r="H1176" s="3">
        <f t="shared" si="41"/>
        <v>0.27999999999883585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336</v>
      </c>
      <c r="E1177" s="2">
        <v>0</v>
      </c>
      <c r="F1177" s="2">
        <v>0</v>
      </c>
      <c r="G1177" s="3">
        <f t="shared" si="38"/>
        <v>112.224</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102322.28</v>
      </c>
      <c r="D1179" s="2">
        <f>BILANCA!E174</f>
        <v>0</v>
      </c>
      <c r="E1179" s="2">
        <v>0</v>
      </c>
      <c r="F1179" s="2">
        <v>0</v>
      </c>
      <c r="G1179" s="3">
        <f t="shared" si="38"/>
        <v>17292.465319999999</v>
      </c>
      <c r="H1179" s="3">
        <f t="shared" si="41"/>
        <v>0.27999999999883585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1358853.2400000002</v>
      </c>
      <c r="D1180" s="2">
        <f>BILANCA!E176</f>
        <v>1372590.5300000003</v>
      </c>
      <c r="E1180" s="2">
        <v>0</v>
      </c>
      <c r="F1180" s="2">
        <v>0</v>
      </c>
      <c r="G1180" s="3">
        <f t="shared" si="38"/>
        <v>697685.83100000012</v>
      </c>
      <c r="H1180" s="3">
        <f t="shared" si="41"/>
        <v>0.7099999999627471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123600.62</v>
      </c>
      <c r="D1181" s="2">
        <f>BILANCA!E177</f>
        <v>168491.41</v>
      </c>
      <c r="E1181" s="2">
        <v>0</v>
      </c>
      <c r="F1181" s="2">
        <v>0</v>
      </c>
      <c r="G1181" s="3">
        <f t="shared" si="38"/>
        <v>78759.768240000005</v>
      </c>
      <c r="H1181" s="3">
        <f t="shared" si="41"/>
        <v>0.79000000000814907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123524.97</v>
      </c>
      <c r="D1182" s="2">
        <f>BILANCA!E178</f>
        <v>168358.39</v>
      </c>
      <c r="E1182" s="2">
        <v>0</v>
      </c>
      <c r="F1182" s="2">
        <v>0</v>
      </c>
      <c r="G1182" s="3">
        <f t="shared" si="38"/>
        <v>79161.581000000006</v>
      </c>
      <c r="H1182" s="3">
        <f t="shared" si="41"/>
        <v>0.42000000001280569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77834.48</v>
      </c>
      <c r="D1183" s="2">
        <f>BILANCA!E179</f>
        <v>122040.38</v>
      </c>
      <c r="E1183" s="2">
        <v>0</v>
      </c>
      <c r="F1183" s="2">
        <v>0</v>
      </c>
      <c r="G1183" s="3">
        <f t="shared" si="38"/>
        <v>55691.336519999997</v>
      </c>
      <c r="H1183" s="3">
        <f t="shared" si="41"/>
        <v>0.86000000000058208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11632.76</v>
      </c>
      <c r="D1184" s="2">
        <f>BILANCA!E180</f>
        <v>9738.26</v>
      </c>
      <c r="E1184" s="2">
        <v>0</v>
      </c>
      <c r="F1184" s="2">
        <v>0</v>
      </c>
      <c r="G1184" s="3">
        <f t="shared" si="38"/>
        <v>5413.0147200000001</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34057.730000000003</v>
      </c>
      <c r="D1200" s="2">
        <f>BILANCA!E196</f>
        <v>36579.75</v>
      </c>
      <c r="E1200" s="2">
        <v>0</v>
      </c>
      <c r="F1200" s="2">
        <v>0</v>
      </c>
      <c r="G1200" s="3">
        <f t="shared" si="38"/>
        <v>20371.273700000002</v>
      </c>
      <c r="H1200" s="3">
        <f t="shared" si="41"/>
        <v>0.51999999999679858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75.650000000000006</v>
      </c>
      <c r="D1201" s="2">
        <f>BILANCA!E197</f>
        <v>133.02000000000001</v>
      </c>
      <c r="E1201" s="2">
        <v>0</v>
      </c>
      <c r="F1201" s="2">
        <v>0</v>
      </c>
      <c r="G1201" s="3">
        <f t="shared" si="38"/>
        <v>65.26279000000001</v>
      </c>
      <c r="H1201" s="3">
        <f t="shared" si="41"/>
        <v>0.37000000000000455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75.650000000000006</v>
      </c>
      <c r="D1202" s="2">
        <f>BILANCA!E198</f>
        <v>0</v>
      </c>
      <c r="E1202" s="2">
        <v>0</v>
      </c>
      <c r="F1202" s="2">
        <v>0</v>
      </c>
      <c r="G1202" s="3">
        <f t="shared" ref="G1202:G1206" si="44">B1202/1000*C1202+B1202/500*D1202</f>
        <v>14.524800000000001</v>
      </c>
      <c r="H1202" s="3">
        <f t="shared" ref="H1202:H1206" si="45">ABS(C1202-ROUND(C1202,0))+ABS(D1202-ROUND(D1202,0))</f>
        <v>0.34999999999999432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133.02000000000001</v>
      </c>
      <c r="E1203" s="2">
        <v>0</v>
      </c>
      <c r="F1203" s="2">
        <v>0</v>
      </c>
      <c r="G1203" s="3">
        <f t="shared" si="44"/>
        <v>51.345720000000007</v>
      </c>
      <c r="H1203" s="3">
        <f t="shared" si="45"/>
        <v>2.0000000000010232E-2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1235252.6200000001</v>
      </c>
      <c r="D1255" s="2">
        <f>BILANCA!E251</f>
        <v>1204099.1200000003</v>
      </c>
      <c r="E1255" s="2">
        <v>0</v>
      </c>
      <c r="F1255" s="2">
        <v>0</v>
      </c>
      <c r="G1255" s="3">
        <f t="shared" si="38"/>
        <v>892645.46070000017</v>
      </c>
      <c r="H1255" s="3">
        <f t="shared" si="41"/>
        <v>0.50000000023283064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1231345.48</v>
      </c>
      <c r="D1256" s="2">
        <f>BILANCA!E252</f>
        <v>1223738.3600000001</v>
      </c>
      <c r="E1256" s="2">
        <v>0</v>
      </c>
      <c r="F1256" s="2">
        <v>0</v>
      </c>
      <c r="G1256" s="3">
        <f t="shared" si="38"/>
        <v>904990.26120000007</v>
      </c>
      <c r="H1256" s="3">
        <f t="shared" si="41"/>
        <v>0.84000000008381903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1231345.48</v>
      </c>
      <c r="D1257" s="2">
        <f>BILANCA!E253</f>
        <v>1223738.3600000001</v>
      </c>
      <c r="E1257" s="2">
        <v>0</v>
      </c>
      <c r="F1257" s="2">
        <v>0</v>
      </c>
      <c r="G1257" s="3">
        <f t="shared" si="38"/>
        <v>908669.08340000012</v>
      </c>
      <c r="H1257" s="3">
        <f t="shared" si="41"/>
        <v>0.84000000008381903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2355.3000000000002</v>
      </c>
      <c r="D1259" s="2">
        <f>BILANCA!E255</f>
        <v>-145468.87</v>
      </c>
      <c r="E1259" s="2">
        <v>0</v>
      </c>
      <c r="F1259" s="2">
        <v>0</v>
      </c>
      <c r="G1259" s="3">
        <f t="shared" si="38"/>
        <v>-71857.027560000002</v>
      </c>
      <c r="H1259" s="3">
        <f t="shared" si="41"/>
        <v>0.43000000000483851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2355.3000000000002</v>
      </c>
      <c r="D1260" s="2">
        <f>BILANCA!E256</f>
        <v>0</v>
      </c>
      <c r="E1260" s="2">
        <v>0</v>
      </c>
      <c r="F1260" s="2">
        <v>0</v>
      </c>
      <c r="G1260" s="3">
        <f t="shared" si="38"/>
        <v>588.82500000000005</v>
      </c>
      <c r="H1260" s="3">
        <f t="shared" si="41"/>
        <v>0.3000000000001819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2355.3000000000002</v>
      </c>
      <c r="D1261" s="2">
        <f>BILANCA!E257</f>
        <v>0</v>
      </c>
      <c r="E1261" s="2">
        <v>0</v>
      </c>
      <c r="F1261" s="2">
        <v>0</v>
      </c>
      <c r="G1261" s="3">
        <f t="shared" si="38"/>
        <v>591.1803000000001</v>
      </c>
      <c r="H1261" s="3">
        <f t="shared" si="41"/>
        <v>0.3000000000001819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145468.87</v>
      </c>
      <c r="E1264" s="2">
        <v>0</v>
      </c>
      <c r="F1264" s="2">
        <v>0</v>
      </c>
      <c r="G1264" s="3">
        <f t="shared" si="38"/>
        <v>73898.185960000003</v>
      </c>
      <c r="H1264" s="3">
        <f t="shared" si="41"/>
        <v>0.13000000000465661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145468.87</v>
      </c>
      <c r="E1265" s="2">
        <v>0</v>
      </c>
      <c r="F1265" s="2">
        <v>0</v>
      </c>
      <c r="G1265" s="3">
        <f t="shared" si="38"/>
        <v>74189.123699999996</v>
      </c>
      <c r="H1265" s="3">
        <f t="shared" si="41"/>
        <v>0.13000000000465661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1551.84</v>
      </c>
      <c r="D1278" s="2">
        <f>BILANCA!E274</f>
        <v>124377.86</v>
      </c>
      <c r="E1278" s="2">
        <v>0</v>
      </c>
      <c r="F1278" s="2">
        <v>0</v>
      </c>
      <c r="G1278" s="3">
        <f t="shared" si="38"/>
        <v>67082.426080000005</v>
      </c>
      <c r="H1278" s="3">
        <f t="shared" si="41"/>
        <v>0.29999999999949978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123533.02</v>
      </c>
      <c r="E1281" s="2">
        <v>0</v>
      </c>
      <c r="F1281" s="2">
        <v>0</v>
      </c>
      <c r="G1281" s="3">
        <f t="shared" si="48"/>
        <v>66954.896840000001</v>
      </c>
      <c r="H1281" s="3">
        <f t="shared" si="49"/>
        <v>2.0000000004074536E-2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123533.02</v>
      </c>
      <c r="E1287" s="2">
        <v>0</v>
      </c>
      <c r="F1287" s="2">
        <v>0</v>
      </c>
      <c r="G1287" s="3">
        <f t="shared" si="48"/>
        <v>68437.293080000003</v>
      </c>
      <c r="H1287" s="3">
        <f t="shared" si="49"/>
        <v>2.0000000004074536E-2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1551.84</v>
      </c>
      <c r="D1292" s="2">
        <f>BILANCA!E288</f>
        <v>844.84</v>
      </c>
      <c r="E1292" s="2">
        <v>0</v>
      </c>
      <c r="F1292" s="2">
        <v>0</v>
      </c>
      <c r="G1292" s="3">
        <f t="shared" si="48"/>
        <v>914.10863999999992</v>
      </c>
      <c r="H1292" s="3">
        <f t="shared" si="49"/>
        <v>0.32000000000005002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1451.77</v>
      </c>
      <c r="E1295" s="2">
        <v>0</v>
      </c>
      <c r="F1295" s="2">
        <v>0</v>
      </c>
      <c r="G1295" s="3">
        <f t="shared" si="38"/>
        <v>827.50889999999993</v>
      </c>
      <c r="H1295" s="3">
        <f t="shared" si="41"/>
        <v>0.23000000000001819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1451.77</v>
      </c>
      <c r="E1296" s="2">
        <v>0</v>
      </c>
      <c r="F1296" s="2">
        <v>0</v>
      </c>
      <c r="G1296" s="3">
        <f t="shared" ref="G1296:G1299" si="50">B1296/1000*C1296+B1296/500*D1296</f>
        <v>830.41243999999995</v>
      </c>
      <c r="H1296" s="3">
        <f t="shared" ref="H1296:H1299" si="51">ABS(C1296-ROUND(C1296,0))+ABS(D1296-ROUND(D1296,0))</f>
        <v>0.23000000000001819</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19383.169999999998</v>
      </c>
      <c r="D1301" s="2">
        <f>BILANCA!E297</f>
        <v>19383.169999999998</v>
      </c>
      <c r="E1301" s="2">
        <v>0</v>
      </c>
      <c r="F1301" s="2">
        <v>0</v>
      </c>
      <c r="G1301" s="3">
        <f t="shared" si="38"/>
        <v>16921.507409999998</v>
      </c>
      <c r="H1301" s="3">
        <f t="shared" si="41"/>
        <v>0.33999999999650754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19383.169999999998</v>
      </c>
      <c r="D1302" s="2">
        <f>BILANCA!E298</f>
        <v>19383.169999999998</v>
      </c>
      <c r="E1302" s="2">
        <v>0</v>
      </c>
      <c r="F1302" s="2">
        <v>0</v>
      </c>
      <c r="G1302" s="3">
        <f t="shared" si="38"/>
        <v>16979.656919999998</v>
      </c>
      <c r="H1302" s="3">
        <f t="shared" si="41"/>
        <v>0.33999999999650754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1551.84</v>
      </c>
      <c r="D1305" s="2">
        <f>BILANCA!E302</f>
        <v>123812.82</v>
      </c>
      <c r="E1305" s="2">
        <v>0</v>
      </c>
      <c r="F1305" s="2">
        <v>0</v>
      </c>
      <c r="G1305" s="3">
        <f t="shared" si="38"/>
        <v>73507.356599999999</v>
      </c>
      <c r="H1305" s="3">
        <f t="shared" si="41"/>
        <v>0.33999999999309694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23544.11</v>
      </c>
      <c r="D1311" s="2">
        <f>BILANCA!E308</f>
        <v>21297.81</v>
      </c>
      <c r="E1311" s="2">
        <v>0</v>
      </c>
      <c r="F1311" s="2">
        <v>0</v>
      </c>
      <c r="G1311" s="3">
        <f t="shared" si="52"/>
        <v>19908.058730000001</v>
      </c>
      <c r="H1311" s="3">
        <f t="shared" si="41"/>
        <v>0.2999999999992724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129.6</v>
      </c>
      <c r="D1314" s="2">
        <f>BILANCA!E311</f>
        <v>0</v>
      </c>
      <c r="E1314" s="2">
        <v>0</v>
      </c>
      <c r="F1314" s="2">
        <v>0</v>
      </c>
      <c r="G1314" s="3">
        <f t="shared" si="52"/>
        <v>39.398399999999995</v>
      </c>
      <c r="H1314" s="3">
        <f t="shared" si="41"/>
        <v>0.40000000000000568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123524.97</v>
      </c>
      <c r="D1339" s="2">
        <f>BILANCA!E336</f>
        <v>168358.39</v>
      </c>
      <c r="E1339" s="2">
        <v>0</v>
      </c>
      <c r="F1339" s="2">
        <v>0</v>
      </c>
      <c r="G1339" s="3">
        <f t="shared" si="52"/>
        <v>151419.53575000001</v>
      </c>
      <c r="H1339" s="3">
        <f t="shared" si="41"/>
        <v>0.42000000001280569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75.650000000000006</v>
      </c>
      <c r="D1341" s="2">
        <f>BILANCA!E338</f>
        <v>18.45</v>
      </c>
      <c r="E1341" s="2">
        <v>0</v>
      </c>
      <c r="F1341" s="2">
        <v>0</v>
      </c>
      <c r="G1341" s="3">
        <f t="shared" si="52"/>
        <v>37.254050000000007</v>
      </c>
      <c r="H1341" s="3">
        <f t="shared" si="41"/>
        <v>0.79999999999999361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114.57</v>
      </c>
      <c r="E1342" s="2">
        <v>0</v>
      </c>
      <c r="F1342" s="2">
        <v>0</v>
      </c>
      <c r="G1342" s="3">
        <f t="shared" si="52"/>
        <v>76.074479999999994</v>
      </c>
      <c r="H1342" s="3">
        <f t="shared" si="41"/>
        <v>0.43000000000000682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17097.87</v>
      </c>
      <c r="D1347" s="2">
        <f>BILANCA!E344</f>
        <v>17207.060000000001</v>
      </c>
      <c r="E1347" s="2">
        <v>0</v>
      </c>
      <c r="F1347" s="2">
        <v>0</v>
      </c>
      <c r="G1347" s="3">
        <f t="shared" si="52"/>
        <v>17359.540630000003</v>
      </c>
      <c r="H1347" s="3">
        <f t="shared" si="41"/>
        <v>0.19000000000232831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19383.169999999998</v>
      </c>
      <c r="D1390" s="2">
        <f>BILANCA!E387</f>
        <v>19383.169999999998</v>
      </c>
      <c r="E1390" s="2">
        <v>0</v>
      </c>
      <c r="F1390" s="2">
        <v>0</v>
      </c>
      <c r="G1390" s="3">
        <f t="shared" ref="G1390:G1399" si="61">B1390/1000*C1390+B1390/500*D1390</f>
        <v>22096.8138</v>
      </c>
      <c r="H1390" s="3">
        <f t="shared" ref="H1390:H1399" si="62">ABS(C1390-ROUND(C1390,0))+ABS(D1390-ROUND(D1390,0))</f>
        <v>0.33999999999650754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1504336.36</v>
      </c>
      <c r="D1510" s="2">
        <f>'RAS-funkcijski'!E114</f>
        <v>1758422.2800000003</v>
      </c>
      <c r="E1510" s="2">
        <v>0</v>
      </c>
      <c r="F1510" s="2">
        <v>0</v>
      </c>
      <c r="G1510" s="3">
        <f t="shared" si="52"/>
        <v>552329.90120000008</v>
      </c>
      <c r="H1510" s="3">
        <f t="shared" si="63"/>
        <v>0.6400000003632158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1504336.36</v>
      </c>
      <c r="D1511" s="2">
        <f>'RAS-funkcijski'!E115</f>
        <v>1758422.2800000003</v>
      </c>
      <c r="E1511" s="2">
        <v>0</v>
      </c>
      <c r="F1511" s="2">
        <v>0</v>
      </c>
      <c r="G1511" s="3">
        <f t="shared" si="52"/>
        <v>557351.08212000004</v>
      </c>
      <c r="H1511" s="3">
        <f t="shared" si="63"/>
        <v>0.6400000003632158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1504336.36</v>
      </c>
      <c r="D1513" s="2">
        <f>'RAS-funkcijski'!E117</f>
        <v>1758422.2800000003</v>
      </c>
      <c r="E1513" s="2">
        <v>0</v>
      </c>
      <c r="F1513" s="2">
        <v>0</v>
      </c>
      <c r="G1513" s="3">
        <f t="shared" si="52"/>
        <v>567393.44396000006</v>
      </c>
      <c r="H1513" s="3">
        <f t="shared" si="63"/>
        <v>0.6400000003632158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1504336.36</v>
      </c>
      <c r="D1537" s="14">
        <f>'RAS-funkcijski'!E141</f>
        <v>1758422.2800000003</v>
      </c>
      <c r="E1537" s="14">
        <v>0</v>
      </c>
      <c r="F1537" s="14">
        <v>0</v>
      </c>
      <c r="G1537" s="15">
        <f t="shared" si="52"/>
        <v>687901.78604000015</v>
      </c>
      <c r="H1537" s="15">
        <f t="shared" si="63"/>
        <v>0.6400000003632158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24118.12</v>
      </c>
      <c r="D1538" s="7">
        <f>'P-VRIO'!E5</f>
        <v>24118.12</v>
      </c>
      <c r="E1538" s="7">
        <v>0</v>
      </c>
      <c r="F1538" s="7">
        <v>0</v>
      </c>
      <c r="G1538" s="8">
        <f t="shared" si="52"/>
        <v>72.35436</v>
      </c>
      <c r="H1538" s="8">
        <f t="shared" si="63"/>
        <v>0.23999999999796273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24118.12</v>
      </c>
      <c r="D1539" s="2">
        <f>'P-VRIO'!E6</f>
        <v>24118.12</v>
      </c>
      <c r="E1539" s="2">
        <v>0</v>
      </c>
      <c r="F1539" s="2">
        <v>0</v>
      </c>
      <c r="G1539" s="3">
        <f t="shared" si="52"/>
        <v>144.70872</v>
      </c>
      <c r="H1539" s="3">
        <f t="shared" si="63"/>
        <v>0.23999999999796273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24118.12</v>
      </c>
      <c r="D1540" s="2">
        <f>'P-VRIO'!E7</f>
        <v>24118.12</v>
      </c>
      <c r="E1540" s="2">
        <v>0</v>
      </c>
      <c r="F1540" s="2">
        <v>0</v>
      </c>
      <c r="G1540" s="3">
        <f t="shared" si="52"/>
        <v>217.06308000000001</v>
      </c>
      <c r="H1540" s="3">
        <f t="shared" si="63"/>
        <v>0.23999999999796273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24118.12</v>
      </c>
      <c r="D1542" s="2">
        <f>'P-VRIO'!E9</f>
        <v>24118.12</v>
      </c>
      <c r="E1542" s="2">
        <v>0</v>
      </c>
      <c r="F1542" s="2">
        <v>0</v>
      </c>
      <c r="G1542" s="3">
        <f t="shared" si="52"/>
        <v>361.77179999999998</v>
      </c>
      <c r="H1542" s="3">
        <f t="shared" si="63"/>
        <v>0.23999999999796273</v>
      </c>
      <c r="I1542" s="11">
        <f t="shared" si="64"/>
        <v>86.825231999262968</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127745.24</v>
      </c>
      <c r="D1582" s="7"/>
      <c r="E1582" s="7">
        <v>0</v>
      </c>
      <c r="F1582" s="7">
        <v>0</v>
      </c>
      <c r="G1582" s="8">
        <f t="shared" ref="G1582:G1686" si="70">B1582/1000*C1582</f>
        <v>127.74524000000001</v>
      </c>
      <c r="H1582" s="8">
        <f t="shared" ref="H1582:H1686" si="71">ABS(C1582-ROUND(C1582,0))</f>
        <v>0.24000000000523869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1663193.96</v>
      </c>
      <c r="D1583" s="2">
        <v>0</v>
      </c>
      <c r="E1583" s="2">
        <v>0</v>
      </c>
      <c r="F1583" s="2">
        <v>0</v>
      </c>
      <c r="G1583" s="3">
        <f t="shared" si="70"/>
        <v>3326.3879200000001</v>
      </c>
      <c r="H1583" s="3">
        <f t="shared" si="71"/>
        <v>4.0000000037252903E-2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1643998.67</v>
      </c>
      <c r="D1585" s="2">
        <v>0</v>
      </c>
      <c r="E1585" s="2">
        <v>0</v>
      </c>
      <c r="F1585" s="2">
        <v>0</v>
      </c>
      <c r="G1585" s="3">
        <f t="shared" si="70"/>
        <v>6575.9946799999998</v>
      </c>
      <c r="H1585" s="3">
        <f t="shared" si="71"/>
        <v>0.33000000007450581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1434492.53</v>
      </c>
      <c r="D1586" s="2">
        <v>0</v>
      </c>
      <c r="E1586" s="2">
        <v>0</v>
      </c>
      <c r="F1586" s="2">
        <v>0</v>
      </c>
      <c r="G1586" s="3">
        <f t="shared" si="70"/>
        <v>7172.4626500000004</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144252.49</v>
      </c>
      <c r="D1587" s="2">
        <v>0</v>
      </c>
      <c r="E1587" s="2">
        <v>0</v>
      </c>
      <c r="F1587" s="2">
        <v>0</v>
      </c>
      <c r="G1587" s="3">
        <f t="shared" si="70"/>
        <v>865.51493999999991</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65253.65</v>
      </c>
      <c r="D1593" s="2">
        <v>0</v>
      </c>
      <c r="E1593" s="2">
        <v>0</v>
      </c>
      <c r="F1593" s="2">
        <v>0</v>
      </c>
      <c r="G1593" s="3">
        <f t="shared" si="70"/>
        <v>783.04380000000003</v>
      </c>
      <c r="H1593" s="3">
        <f t="shared" si="71"/>
        <v>0.34999999999854481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19195.29</v>
      </c>
      <c r="D1594" s="2">
        <v>0</v>
      </c>
      <c r="E1594" s="2">
        <v>0</v>
      </c>
      <c r="F1594" s="2">
        <v>0</v>
      </c>
      <c r="G1594" s="3">
        <f t="shared" si="70"/>
        <v>249.53877</v>
      </c>
      <c r="H1594" s="3">
        <f t="shared" si="71"/>
        <v>0.29000000000087311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1622447.7899999998</v>
      </c>
      <c r="D1602" s="2">
        <v>0</v>
      </c>
      <c r="E1602" s="2">
        <v>0</v>
      </c>
      <c r="F1602" s="2">
        <v>0</v>
      </c>
      <c r="G1602" s="3">
        <f t="shared" si="70"/>
        <v>34071.403589999994</v>
      </c>
      <c r="H1602" s="3">
        <f t="shared" si="71"/>
        <v>0.21000000019557774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1390286.63</v>
      </c>
      <c r="D1603" s="2">
        <v>0</v>
      </c>
      <c r="E1603" s="2">
        <v>0</v>
      </c>
      <c r="F1603" s="2">
        <v>0</v>
      </c>
      <c r="G1603" s="3">
        <f t="shared" si="70"/>
        <v>30586.305859999997</v>
      </c>
      <c r="H1603" s="3">
        <f t="shared" si="71"/>
        <v>0.37000000011175871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213023.24</v>
      </c>
      <c r="D1604" s="2">
        <v>0</v>
      </c>
      <c r="E1604" s="2">
        <v>0</v>
      </c>
      <c r="F1604" s="2">
        <v>0</v>
      </c>
      <c r="G1604" s="3">
        <f t="shared" si="70"/>
        <v>4899.5345200000002</v>
      </c>
      <c r="H1604" s="3">
        <f t="shared" si="71"/>
        <v>0.23999999999068677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146351.07</v>
      </c>
      <c r="D1606" s="2">
        <v>0</v>
      </c>
      <c r="E1606" s="2">
        <v>0</v>
      </c>
      <c r="F1606" s="2">
        <v>0</v>
      </c>
      <c r="G1606" s="3">
        <f t="shared" si="70"/>
        <v>3658.7767500000004</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66672.17</v>
      </c>
      <c r="D1612" s="2">
        <v>0</v>
      </c>
      <c r="E1612" s="2">
        <v>0</v>
      </c>
      <c r="F1612" s="2">
        <v>0</v>
      </c>
      <c r="G1612" s="3">
        <f t="shared" si="70"/>
        <v>2066.83727</v>
      </c>
      <c r="H1612" s="3">
        <f t="shared" si="71"/>
        <v>0.16999999999825377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19137.919999999998</v>
      </c>
      <c r="D1613" s="2">
        <v>0</v>
      </c>
      <c r="E1613" s="2">
        <v>0</v>
      </c>
      <c r="F1613" s="2">
        <v>0</v>
      </c>
      <c r="G1613" s="3">
        <f t="shared" si="70"/>
        <v>612.41343999999992</v>
      </c>
      <c r="H1613" s="3">
        <f t="shared" si="71"/>
        <v>8.000000000174623E-2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168491.41000000015</v>
      </c>
      <c r="D1621" s="2">
        <v>0</v>
      </c>
      <c r="E1621" s="2">
        <v>0</v>
      </c>
      <c r="F1621" s="2">
        <v>0</v>
      </c>
      <c r="G1621" s="3">
        <f t="shared" si="70"/>
        <v>6739.6564000000062</v>
      </c>
      <c r="H1621" s="3">
        <f t="shared" si="71"/>
        <v>0.41000000014901161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14015.900000000001</v>
      </c>
      <c r="D1622" s="2">
        <v>0</v>
      </c>
      <c r="E1622" s="2">
        <v>0</v>
      </c>
      <c r="F1622" s="2">
        <v>0</v>
      </c>
      <c r="G1622" s="3">
        <f t="shared" si="70"/>
        <v>574.65190000000007</v>
      </c>
      <c r="H1622" s="3">
        <f t="shared" si="71"/>
        <v>9.9999999998544808E-2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13882.880000000001</v>
      </c>
      <c r="D1628" s="2">
        <v>0</v>
      </c>
      <c r="E1628" s="2">
        <v>0</v>
      </c>
      <c r="F1628" s="2">
        <v>0</v>
      </c>
      <c r="G1628" s="3">
        <f t="shared" si="70"/>
        <v>652.49536000000001</v>
      </c>
      <c r="H1628" s="3">
        <f t="shared" si="71"/>
        <v>0.11999999999898137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4144.62</v>
      </c>
      <c r="D1629" s="2">
        <v>0</v>
      </c>
      <c r="E1629" s="2">
        <v>0</v>
      </c>
      <c r="F1629" s="2">
        <v>0</v>
      </c>
      <c r="G1629" s="3">
        <f t="shared" si="70"/>
        <v>198.94175999999999</v>
      </c>
      <c r="H1629" s="3">
        <f t="shared" si="71"/>
        <v>0.38000000000010914</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4144.62</v>
      </c>
      <c r="D1630" s="2">
        <v>0</v>
      </c>
      <c r="E1630" s="2">
        <v>0</v>
      </c>
      <c r="F1630" s="2">
        <v>0</v>
      </c>
      <c r="G1630" s="3">
        <f t="shared" si="70"/>
        <v>203.08637999999999</v>
      </c>
      <c r="H1630" s="3">
        <f t="shared" si="71"/>
        <v>0.38000000000010914</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9738.26</v>
      </c>
      <c r="D1634" s="2">
        <v>0</v>
      </c>
      <c r="E1634" s="2">
        <v>0</v>
      </c>
      <c r="F1634" s="2">
        <v>0</v>
      </c>
      <c r="G1634" s="3">
        <f t="shared" si="70"/>
        <v>516.12778000000003</v>
      </c>
      <c r="H1634" s="3">
        <f t="shared" si="71"/>
        <v>0.26000000000021828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9738.26</v>
      </c>
      <c r="D1635" s="2">
        <v>0</v>
      </c>
      <c r="E1635" s="2">
        <v>0</v>
      </c>
      <c r="F1635" s="2">
        <v>0</v>
      </c>
      <c r="G1635" s="3">
        <f t="shared" si="70"/>
        <v>525.86604</v>
      </c>
      <c r="H1635" s="3">
        <f t="shared" si="71"/>
        <v>0.26000000000021828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133.02000000000001</v>
      </c>
      <c r="D1669" s="2">
        <v>0</v>
      </c>
      <c r="E1669" s="2">
        <v>0</v>
      </c>
      <c r="F1669" s="2">
        <v>0</v>
      </c>
      <c r="G1669" s="3">
        <f t="shared" si="70"/>
        <v>11.70576</v>
      </c>
      <c r="H1669" s="3">
        <f t="shared" si="71"/>
        <v>2.0000000000010232E-2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133.02000000000001</v>
      </c>
      <c r="D1670" s="2">
        <v>0</v>
      </c>
      <c r="E1670" s="2">
        <v>0</v>
      </c>
      <c r="F1670" s="2">
        <v>0</v>
      </c>
      <c r="G1670" s="3">
        <f t="shared" si="70"/>
        <v>11.83878</v>
      </c>
      <c r="H1670" s="3">
        <f t="shared" si="71"/>
        <v>2.0000000000010232E-2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154475.51</v>
      </c>
      <c r="D1681" s="2">
        <v>0</v>
      </c>
      <c r="E1681" s="2">
        <v>0</v>
      </c>
      <c r="F1681" s="2">
        <v>0</v>
      </c>
      <c r="G1681" s="3">
        <f t="shared" si="70"/>
        <v>15447.551000000001</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32435.13</v>
      </c>
      <c r="D1682" s="2">
        <v>0</v>
      </c>
      <c r="E1682" s="2">
        <v>0</v>
      </c>
      <c r="F1682" s="2">
        <v>0</v>
      </c>
      <c r="G1682" s="3">
        <f t="shared" si="70"/>
        <v>3275.9481300000002</v>
      </c>
      <c r="H1682" s="3">
        <f t="shared" si="71"/>
        <v>0.13000000000101863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122040.38</v>
      </c>
      <c r="D1683" s="2">
        <v>0</v>
      </c>
      <c r="E1683" s="2">
        <v>0</v>
      </c>
      <c r="F1683" s="2">
        <v>0</v>
      </c>
      <c r="G1683" s="3">
        <f t="shared" si="70"/>
        <v>12448.118759999999</v>
      </c>
      <c r="H1683" s="3">
        <f t="shared" si="71"/>
        <v>0.38000000000465661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72"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12093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1517832.02</v>
      </c>
      <c r="I17" s="275">
        <f>'PR-RAS'!E6</f>
        <v>1614539.4900000002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1488688.74</v>
      </c>
      <c r="I18" s="275">
        <f>'PR-RAS'!E152</f>
        <v>1740459.6200000003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2355.2999999999156</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145468.87000000002</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1229893.7100000002</v>
      </c>
      <c r="I22" s="275">
        <f>BILANCA!E7</f>
        <v>1223738.3600000003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128959.53</v>
      </c>
      <c r="I23" s="275">
        <f>BILANCA!E69</f>
        <v>148852.16999999998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123600.62</v>
      </c>
      <c r="I24" s="275">
        <f>BILANCA!E177</f>
        <v>168491.41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1235252.6200000001</v>
      </c>
      <c r="I25" s="275">
        <f>BILANCA!E251</f>
        <v>1204099.1200000003</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1504336.36</v>
      </c>
      <c r="I30" s="275">
        <f>'RAS-funkcijski'!E114</f>
        <v>1758422.2800000003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1504336.36</v>
      </c>
      <c r="I31" s="275">
        <f>'RAS-funkcijski'!E141</f>
        <v>1758422.2800000003</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24118.12</v>
      </c>
      <c r="I33" s="275">
        <f>'P-VRIO'!E5</f>
        <v>24118.12</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127745.24</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168491.41000000015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14015.900000000001</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154475.51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279"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1517832.02</v>
      </c>
      <c r="E6" s="60">
        <f>E7+E43+E49+E82+E106+E125+E134+E140</f>
        <v>1614539.4900000002</v>
      </c>
      <c r="F6" s="45">
        <f t="shared" ref="F6:F132" si="0">IF(D6&lt;&gt;0,IF(E6/D6&gt;=100,"&gt;&gt;100",E6/D6*100),"-")</f>
        <v>106.37142112735243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1368916.49</v>
      </c>
      <c r="E49" s="60">
        <f>E50+E53+E58+E61+E64+E68+E71+E74+E77</f>
        <v>1449217.54</v>
      </c>
      <c r="F49" s="45">
        <f t="shared" si="0"/>
        <v>105.86602985548082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1352490.15</v>
      </c>
      <c r="E68" s="60">
        <f t="shared" si="11"/>
        <v>1429647.43</v>
      </c>
      <c r="F68" s="45">
        <f t="shared" si="0"/>
        <v>105.70483119599798</v>
      </c>
    </row>
    <row r="69" spans="1:6" ht="12.75" customHeight="1" x14ac:dyDescent="0.2">
      <c r="A69" s="63" t="s">
        <v>141</v>
      </c>
      <c r="B69" s="64" t="s">
        <v>142</v>
      </c>
      <c r="C69" s="247" t="s">
        <v>141</v>
      </c>
      <c r="D69" s="194">
        <v>1352490.15</v>
      </c>
      <c r="E69" s="194">
        <v>1429647.43</v>
      </c>
      <c r="F69" s="45">
        <f t="shared" si="0"/>
        <v>105.70483119599798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16426.34</v>
      </c>
      <c r="E77" s="60">
        <f t="shared" si="14"/>
        <v>19570.11</v>
      </c>
      <c r="F77" s="45">
        <f t="shared" si="0"/>
        <v>119.13859082424936</v>
      </c>
    </row>
    <row r="78" spans="1:6" ht="12.75" customHeight="1" x14ac:dyDescent="0.2">
      <c r="A78" s="63">
        <v>6391</v>
      </c>
      <c r="B78" s="64" t="s">
        <v>159</v>
      </c>
      <c r="C78" s="247" t="s">
        <v>160</v>
      </c>
      <c r="D78" s="194">
        <v>2472.7600000000002</v>
      </c>
      <c r="E78" s="194">
        <v>2935.52</v>
      </c>
      <c r="F78" s="45">
        <f t="shared" si="0"/>
        <v>118.71431113411732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13953.58</v>
      </c>
      <c r="E80" s="194">
        <v>16634.59</v>
      </c>
      <c r="F80" s="45">
        <f t="shared" si="0"/>
        <v>119.21377882951903</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0.04</v>
      </c>
      <c r="E82" s="60">
        <f t="shared" si="15"/>
        <v>0.06</v>
      </c>
      <c r="F82" s="45">
        <f t="shared" si="0"/>
        <v>150</v>
      </c>
    </row>
    <row r="83" spans="1:6" ht="12.75" customHeight="1" x14ac:dyDescent="0.2">
      <c r="A83" s="63">
        <v>641</v>
      </c>
      <c r="B83" s="64" t="s">
        <v>169</v>
      </c>
      <c r="C83" s="247" t="s">
        <v>170</v>
      </c>
      <c r="D83" s="60">
        <f t="shared" ref="D83:E83" si="16">SUM(D84:D90)</f>
        <v>0.04</v>
      </c>
      <c r="E83" s="60">
        <f t="shared" si="16"/>
        <v>0.06</v>
      </c>
      <c r="F83" s="45">
        <f t="shared" si="0"/>
        <v>150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0.04</v>
      </c>
      <c r="E85" s="194">
        <v>0.06</v>
      </c>
      <c r="F85" s="45">
        <f t="shared" si="0"/>
        <v>150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3075.19</v>
      </c>
      <c r="E125" s="60">
        <f t="shared" si="22"/>
        <v>4755</v>
      </c>
      <c r="F125" s="45">
        <f t="shared" si="0"/>
        <v>154.62459230161386</v>
      </c>
    </row>
    <row r="126" spans="1:6" ht="12.75" customHeight="1" x14ac:dyDescent="0.2">
      <c r="A126" s="63">
        <v>661</v>
      </c>
      <c r="B126" s="65" t="s">
        <v>255</v>
      </c>
      <c r="C126" s="247" t="s">
        <v>256</v>
      </c>
      <c r="D126" s="60">
        <f t="shared" ref="D126:E126" si="23">SUM(D127:D128)</f>
        <v>1516.44</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1516.44</v>
      </c>
      <c r="E128" s="194">
        <v>0</v>
      </c>
      <c r="F128" s="45">
        <f t="shared" si="0"/>
        <v>0</v>
      </c>
    </row>
    <row r="129" spans="1:6" ht="36" x14ac:dyDescent="0.2">
      <c r="A129" s="63">
        <v>663</v>
      </c>
      <c r="B129" s="182" t="s">
        <v>261</v>
      </c>
      <c r="C129" s="247" t="s">
        <v>262</v>
      </c>
      <c r="D129" s="60">
        <f t="shared" ref="D129:E129" si="24">SUM(D130:D133)</f>
        <v>1558.75</v>
      </c>
      <c r="E129" s="60">
        <f t="shared" si="24"/>
        <v>4755</v>
      </c>
      <c r="F129" s="45">
        <f t="shared" si="0"/>
        <v>305.05212510024057</v>
      </c>
    </row>
    <row r="130" spans="1:6" ht="12.75" customHeight="1" x14ac:dyDescent="0.2">
      <c r="A130" s="63">
        <v>6631</v>
      </c>
      <c r="B130" s="65" t="s">
        <v>263</v>
      </c>
      <c r="C130" s="247" t="s">
        <v>264</v>
      </c>
      <c r="D130" s="194">
        <v>1558.75</v>
      </c>
      <c r="E130" s="194">
        <v>4755</v>
      </c>
      <c r="F130" s="45">
        <f t="shared" si="0"/>
        <v>305.05212510024057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145840.29999999999</v>
      </c>
      <c r="E134" s="60">
        <f t="shared" si="25"/>
        <v>160566.89000000001</v>
      </c>
      <c r="F134" s="45">
        <f t="shared" ref="F134:F229" si="26">IF(D134&lt;&gt;0,IF(E134/D134&gt;=100,"&gt;&gt;100",E134/D134*100),"-")</f>
        <v>110.09775075887805</v>
      </c>
    </row>
    <row r="135" spans="1:6" ht="24" x14ac:dyDescent="0.2">
      <c r="A135" s="63">
        <v>671</v>
      </c>
      <c r="B135" s="182" t="s">
        <v>273</v>
      </c>
      <c r="C135" s="247" t="s">
        <v>274</v>
      </c>
      <c r="D135" s="60">
        <f t="shared" ref="D135:E135" si="27">SUM(D136:D138)</f>
        <v>145840.29999999999</v>
      </c>
      <c r="E135" s="60">
        <f t="shared" si="27"/>
        <v>160566.89000000001</v>
      </c>
      <c r="F135" s="45">
        <f t="shared" si="26"/>
        <v>110.09775075887805</v>
      </c>
    </row>
    <row r="136" spans="1:6" ht="12.75" customHeight="1" x14ac:dyDescent="0.2">
      <c r="A136" s="63">
        <v>6711</v>
      </c>
      <c r="B136" s="65" t="s">
        <v>275</v>
      </c>
      <c r="C136" s="247" t="s">
        <v>276</v>
      </c>
      <c r="D136" s="194">
        <v>145840.29999999999</v>
      </c>
      <c r="E136" s="194">
        <v>152563.17000000001</v>
      </c>
      <c r="F136" s="45">
        <f t="shared" si="26"/>
        <v>104.60974778576293</v>
      </c>
    </row>
    <row r="137" spans="1:6" ht="24" x14ac:dyDescent="0.2">
      <c r="A137" s="63">
        <v>6712</v>
      </c>
      <c r="B137" s="182" t="s">
        <v>277</v>
      </c>
      <c r="C137" s="247" t="s">
        <v>278</v>
      </c>
      <c r="D137" s="194">
        <v>0</v>
      </c>
      <c r="E137" s="194">
        <v>8003.72</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1488688.74</v>
      </c>
      <c r="E152" s="60">
        <f>E153+E164+E202+E221+E230+E262+E273</f>
        <v>1740459.6200000003</v>
      </c>
      <c r="F152" s="45">
        <f t="shared" si="26"/>
        <v>116.91225796468376</v>
      </c>
    </row>
    <row r="153" spans="1:6" ht="12.75" customHeight="1" x14ac:dyDescent="0.2">
      <c r="A153" s="63">
        <v>31</v>
      </c>
      <c r="B153" s="64" t="s">
        <v>308</v>
      </c>
      <c r="C153" s="247" t="s">
        <v>3</v>
      </c>
      <c r="D153" s="60">
        <f t="shared" ref="D153:E153" si="30">D154+D159+D160</f>
        <v>1232865.82</v>
      </c>
      <c r="E153" s="60">
        <f t="shared" si="30"/>
        <v>1450867.56</v>
      </c>
      <c r="F153" s="45">
        <f t="shared" si="26"/>
        <v>117.68251957865129</v>
      </c>
    </row>
    <row r="154" spans="1:6" ht="12.75" customHeight="1" x14ac:dyDescent="0.2">
      <c r="A154" s="63">
        <v>311</v>
      </c>
      <c r="B154" s="64" t="s">
        <v>309</v>
      </c>
      <c r="C154" s="247" t="s">
        <v>310</v>
      </c>
      <c r="D154" s="60">
        <f t="shared" ref="D154:E154" si="31">SUM(D155:D158)</f>
        <v>1037385.31</v>
      </c>
      <c r="E154" s="60">
        <f t="shared" si="31"/>
        <v>1270048.29</v>
      </c>
      <c r="F154" s="45">
        <f t="shared" si="26"/>
        <v>122.42782674452948</v>
      </c>
    </row>
    <row r="155" spans="1:6" ht="12.75" customHeight="1" x14ac:dyDescent="0.2">
      <c r="A155" s="63">
        <v>3111</v>
      </c>
      <c r="B155" s="64" t="s">
        <v>311</v>
      </c>
      <c r="C155" s="247" t="s">
        <v>312</v>
      </c>
      <c r="D155" s="194">
        <v>1037385.31</v>
      </c>
      <c r="E155" s="194">
        <v>1270048.29</v>
      </c>
      <c r="F155" s="45">
        <f t="shared" si="26"/>
        <v>122.42782674452948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41439.85</v>
      </c>
      <c r="E159" s="194">
        <v>175803.43</v>
      </c>
      <c r="F159" s="45">
        <f t="shared" si="26"/>
        <v>424.23761186394256</v>
      </c>
    </row>
    <row r="160" spans="1:6" ht="12.75" customHeight="1" x14ac:dyDescent="0.2">
      <c r="A160" s="63">
        <v>313</v>
      </c>
      <c r="B160" s="65" t="s">
        <v>321</v>
      </c>
      <c r="C160" s="247" t="s">
        <v>322</v>
      </c>
      <c r="D160" s="60">
        <f t="shared" ref="D160:E160" si="32">SUM(D161:D163)</f>
        <v>154040.66</v>
      </c>
      <c r="E160" s="60">
        <f t="shared" si="32"/>
        <v>5015.84</v>
      </c>
      <c r="F160" s="45">
        <f t="shared" si="26"/>
        <v>3.2561792451421594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154040.66</v>
      </c>
      <c r="E162" s="194">
        <v>5015.84</v>
      </c>
      <c r="F162" s="45">
        <f t="shared" si="26"/>
        <v>3.2561792451421594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254335.67</v>
      </c>
      <c r="E164" s="60">
        <f>E165+E170+E178+E188+E189+E194</f>
        <v>288139.82999999996</v>
      </c>
      <c r="F164" s="45">
        <f t="shared" si="26"/>
        <v>113.29115967099696</v>
      </c>
    </row>
    <row r="165" spans="1:6" ht="12.75" customHeight="1" x14ac:dyDescent="0.2">
      <c r="A165" s="63">
        <v>321</v>
      </c>
      <c r="B165" s="64" t="s">
        <v>331</v>
      </c>
      <c r="C165" s="247" t="s">
        <v>332</v>
      </c>
      <c r="D165" s="60">
        <f t="shared" ref="D165:E165" si="33">SUM(D166:D169)</f>
        <v>53265.880000000005</v>
      </c>
      <c r="E165" s="60">
        <f t="shared" si="33"/>
        <v>89333.569999999992</v>
      </c>
      <c r="F165" s="45">
        <f t="shared" si="26"/>
        <v>167.71255820799354</v>
      </c>
    </row>
    <row r="166" spans="1:6" ht="12.75" customHeight="1" x14ac:dyDescent="0.2">
      <c r="A166" s="63">
        <v>3211</v>
      </c>
      <c r="B166" s="64" t="s">
        <v>333</v>
      </c>
      <c r="C166" s="247" t="s">
        <v>334</v>
      </c>
      <c r="D166" s="194">
        <v>8212.16</v>
      </c>
      <c r="E166" s="194">
        <v>8548.31</v>
      </c>
      <c r="F166" s="45">
        <f t="shared" si="26"/>
        <v>104.09332014963175</v>
      </c>
    </row>
    <row r="167" spans="1:6" ht="12.75" customHeight="1" x14ac:dyDescent="0.2">
      <c r="A167" s="63">
        <v>3212</v>
      </c>
      <c r="B167" s="64" t="s">
        <v>335</v>
      </c>
      <c r="C167" s="247" t="s">
        <v>336</v>
      </c>
      <c r="D167" s="194">
        <v>44483.360000000001</v>
      </c>
      <c r="E167" s="194">
        <v>80615.259999999995</v>
      </c>
      <c r="F167" s="45">
        <f t="shared" si="26"/>
        <v>181.22565381751735</v>
      </c>
    </row>
    <row r="168" spans="1:6" ht="12.75" customHeight="1" x14ac:dyDescent="0.2">
      <c r="A168" s="63">
        <v>3213</v>
      </c>
      <c r="B168" s="64" t="s">
        <v>337</v>
      </c>
      <c r="C168" s="247" t="s">
        <v>338</v>
      </c>
      <c r="D168" s="194">
        <v>570.36</v>
      </c>
      <c r="E168" s="194">
        <v>170</v>
      </c>
      <c r="F168" s="45">
        <f t="shared" si="26"/>
        <v>29.805736727680767</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95248.94</v>
      </c>
      <c r="E170" s="60">
        <f t="shared" si="34"/>
        <v>93489.159999999989</v>
      </c>
      <c r="F170" s="45">
        <f t="shared" si="26"/>
        <v>98.152441381499884</v>
      </c>
    </row>
    <row r="171" spans="1:6" ht="12.75" customHeight="1" x14ac:dyDescent="0.2">
      <c r="A171" s="63">
        <v>3221</v>
      </c>
      <c r="B171" s="64" t="s">
        <v>343</v>
      </c>
      <c r="C171" s="247" t="s">
        <v>344</v>
      </c>
      <c r="D171" s="194">
        <v>10096.209999999999</v>
      </c>
      <c r="E171" s="194">
        <v>12946.94</v>
      </c>
      <c r="F171" s="45">
        <f t="shared" si="26"/>
        <v>128.23564486079431</v>
      </c>
    </row>
    <row r="172" spans="1:6" ht="12.75" customHeight="1" x14ac:dyDescent="0.2">
      <c r="A172" s="63">
        <v>3222</v>
      </c>
      <c r="B172" s="64" t="s">
        <v>345</v>
      </c>
      <c r="C172" s="247" t="s">
        <v>346</v>
      </c>
      <c r="D172" s="194">
        <v>63049.26</v>
      </c>
      <c r="E172" s="194">
        <v>61440.6</v>
      </c>
      <c r="F172" s="45">
        <f t="shared" si="26"/>
        <v>97.448566406647757</v>
      </c>
    </row>
    <row r="173" spans="1:6" ht="12.75" customHeight="1" x14ac:dyDescent="0.2">
      <c r="A173" s="63">
        <v>3223</v>
      </c>
      <c r="B173" s="65" t="s">
        <v>347</v>
      </c>
      <c r="C173" s="247" t="s">
        <v>348</v>
      </c>
      <c r="D173" s="194">
        <v>13122.07</v>
      </c>
      <c r="E173" s="194">
        <v>11693.82</v>
      </c>
      <c r="F173" s="45">
        <f t="shared" si="26"/>
        <v>89.115665439980134</v>
      </c>
    </row>
    <row r="174" spans="1:6" ht="12.75" customHeight="1" x14ac:dyDescent="0.2">
      <c r="A174" s="63">
        <v>3224</v>
      </c>
      <c r="B174" s="65" t="s">
        <v>349</v>
      </c>
      <c r="C174" s="247" t="s">
        <v>350</v>
      </c>
      <c r="D174" s="194">
        <v>4954.51</v>
      </c>
      <c r="E174" s="194">
        <v>2798.92</v>
      </c>
      <c r="F174" s="45">
        <f t="shared" si="26"/>
        <v>56.492367560061439</v>
      </c>
    </row>
    <row r="175" spans="1:6" ht="12.75" customHeight="1" x14ac:dyDescent="0.2">
      <c r="A175" s="63">
        <v>3225</v>
      </c>
      <c r="B175" s="65" t="s">
        <v>351</v>
      </c>
      <c r="C175" s="247" t="s">
        <v>352</v>
      </c>
      <c r="D175" s="194">
        <v>4026.89</v>
      </c>
      <c r="E175" s="194">
        <v>4608.88</v>
      </c>
      <c r="F175" s="45">
        <f t="shared" si="26"/>
        <v>114.45259244727322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98195.89</v>
      </c>
      <c r="E178" s="60">
        <f t="shared" si="35"/>
        <v>94974.3</v>
      </c>
      <c r="F178" s="45">
        <f t="shared" si="26"/>
        <v>96.719221140518215</v>
      </c>
    </row>
    <row r="179" spans="1:6" ht="12.75" customHeight="1" x14ac:dyDescent="0.2">
      <c r="A179" s="63">
        <v>3231</v>
      </c>
      <c r="B179" s="65" t="s">
        <v>359</v>
      </c>
      <c r="C179" s="247" t="s">
        <v>360</v>
      </c>
      <c r="D179" s="194">
        <v>73767.31</v>
      </c>
      <c r="E179" s="194">
        <v>73959.490000000005</v>
      </c>
      <c r="F179" s="45">
        <f t="shared" si="26"/>
        <v>100.26052190326584</v>
      </c>
    </row>
    <row r="180" spans="1:6" ht="12.75" customHeight="1" x14ac:dyDescent="0.2">
      <c r="A180" s="63">
        <v>3232</v>
      </c>
      <c r="B180" s="65" t="s">
        <v>361</v>
      </c>
      <c r="C180" s="247" t="s">
        <v>362</v>
      </c>
      <c r="D180" s="194">
        <v>6584.76</v>
      </c>
      <c r="E180" s="194">
        <v>6054.35</v>
      </c>
      <c r="F180" s="45">
        <f t="shared" si="26"/>
        <v>91.944884855332617</v>
      </c>
    </row>
    <row r="181" spans="1:6" ht="12.75" customHeight="1" x14ac:dyDescent="0.2">
      <c r="A181" s="63">
        <v>3233</v>
      </c>
      <c r="B181" s="65" t="s">
        <v>363</v>
      </c>
      <c r="C181" s="247" t="s">
        <v>364</v>
      </c>
      <c r="D181" s="194">
        <v>1221.54</v>
      </c>
      <c r="E181" s="194">
        <v>248.85</v>
      </c>
      <c r="F181" s="45">
        <f t="shared" si="26"/>
        <v>20.371825728179182</v>
      </c>
    </row>
    <row r="182" spans="1:6" ht="12.75" customHeight="1" x14ac:dyDescent="0.2">
      <c r="A182" s="63">
        <v>3234</v>
      </c>
      <c r="B182" s="65" t="s">
        <v>365</v>
      </c>
      <c r="C182" s="247" t="s">
        <v>366</v>
      </c>
      <c r="D182" s="194">
        <v>4172.6400000000003</v>
      </c>
      <c r="E182" s="194">
        <v>3628.92</v>
      </c>
      <c r="F182" s="45">
        <f t="shared" si="26"/>
        <v>86.969400667203487</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2097.2399999999998</v>
      </c>
      <c r="E184" s="194">
        <v>950</v>
      </c>
      <c r="F184" s="45">
        <f t="shared" si="26"/>
        <v>45.297629265129416</v>
      </c>
    </row>
    <row r="185" spans="1:6" ht="12.75" customHeight="1" x14ac:dyDescent="0.2">
      <c r="A185" s="63">
        <v>3237</v>
      </c>
      <c r="B185" s="64" t="s">
        <v>371</v>
      </c>
      <c r="C185" s="247" t="s">
        <v>372</v>
      </c>
      <c r="D185" s="194">
        <v>5996.12</v>
      </c>
      <c r="E185" s="194">
        <v>4817.3999999999996</v>
      </c>
      <c r="F185" s="45">
        <f t="shared" si="26"/>
        <v>80.341954463886651</v>
      </c>
    </row>
    <row r="186" spans="1:6" ht="12.75" customHeight="1" x14ac:dyDescent="0.2">
      <c r="A186" s="63">
        <v>3238</v>
      </c>
      <c r="B186" s="64" t="s">
        <v>373</v>
      </c>
      <c r="C186" s="247" t="s">
        <v>374</v>
      </c>
      <c r="D186" s="194">
        <v>3464.32</v>
      </c>
      <c r="E186" s="194">
        <v>3334.06</v>
      </c>
      <c r="F186" s="45">
        <f t="shared" si="26"/>
        <v>96.239954738592274</v>
      </c>
    </row>
    <row r="187" spans="1:6" ht="12.75" customHeight="1" x14ac:dyDescent="0.2">
      <c r="A187" s="63">
        <v>3239</v>
      </c>
      <c r="B187" s="64" t="s">
        <v>375</v>
      </c>
      <c r="C187" s="247" t="s">
        <v>376</v>
      </c>
      <c r="D187" s="194">
        <v>891.96</v>
      </c>
      <c r="E187" s="194">
        <v>1981.23</v>
      </c>
      <c r="F187" s="45">
        <f t="shared" si="26"/>
        <v>222.1209471276739</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7624.96</v>
      </c>
      <c r="E194" s="60">
        <f t="shared" si="36"/>
        <v>10342.799999999999</v>
      </c>
      <c r="F194" s="45">
        <f t="shared" si="26"/>
        <v>135.64399026355548</v>
      </c>
    </row>
    <row r="195" spans="1:6" ht="12.75" customHeight="1" x14ac:dyDescent="0.2">
      <c r="A195" s="63">
        <v>3291</v>
      </c>
      <c r="B195" s="183" t="s">
        <v>391</v>
      </c>
      <c r="C195" s="247" t="s">
        <v>392</v>
      </c>
      <c r="D195" s="194">
        <v>100</v>
      </c>
      <c r="E195" s="194">
        <v>70</v>
      </c>
      <c r="F195" s="45">
        <f t="shared" si="26"/>
        <v>70</v>
      </c>
    </row>
    <row r="196" spans="1:6" ht="12.75" customHeight="1" x14ac:dyDescent="0.2">
      <c r="A196" s="63">
        <v>3292</v>
      </c>
      <c r="B196" s="64" t="s">
        <v>393</v>
      </c>
      <c r="C196" s="247" t="s">
        <v>394</v>
      </c>
      <c r="D196" s="194">
        <v>1543.54</v>
      </c>
      <c r="E196" s="194">
        <v>2164.08</v>
      </c>
      <c r="F196" s="45">
        <f t="shared" si="26"/>
        <v>140.20239190432383</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110</v>
      </c>
      <c r="E198" s="194">
        <v>195</v>
      </c>
      <c r="F198" s="45">
        <f t="shared" si="26"/>
        <v>177.27272727272728</v>
      </c>
    </row>
    <row r="199" spans="1:6" ht="12.75" customHeight="1" x14ac:dyDescent="0.2">
      <c r="A199" s="63">
        <v>3295</v>
      </c>
      <c r="B199" s="64" t="s">
        <v>399</v>
      </c>
      <c r="C199" s="247" t="s">
        <v>400</v>
      </c>
      <c r="D199" s="194">
        <v>4830.66</v>
      </c>
      <c r="E199" s="194">
        <v>5651.43</v>
      </c>
      <c r="F199" s="45">
        <f t="shared" si="26"/>
        <v>116.99084597135796</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1040.76</v>
      </c>
      <c r="E201" s="194">
        <v>2262.29</v>
      </c>
      <c r="F201" s="45">
        <f t="shared" si="26"/>
        <v>217.36903801068448</v>
      </c>
    </row>
    <row r="202" spans="1:6" ht="12.75" customHeight="1" x14ac:dyDescent="0.2">
      <c r="A202" s="63">
        <v>34</v>
      </c>
      <c r="B202" s="183" t="s">
        <v>405</v>
      </c>
      <c r="C202" s="247" t="s">
        <v>406</v>
      </c>
      <c r="D202" s="60">
        <f t="shared" ref="D202:E202" si="37">D203+D208+D216</f>
        <v>877.59</v>
      </c>
      <c r="E202" s="60">
        <f t="shared" si="37"/>
        <v>860.61</v>
      </c>
      <c r="F202" s="45">
        <f t="shared" si="26"/>
        <v>98.065155710525403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877.59</v>
      </c>
      <c r="E216" s="60">
        <f t="shared" si="40"/>
        <v>860.61</v>
      </c>
      <c r="F216" s="45">
        <f t="shared" si="26"/>
        <v>98.065155710525403</v>
      </c>
    </row>
    <row r="217" spans="1:6" ht="12.75" customHeight="1" x14ac:dyDescent="0.2">
      <c r="A217" s="63">
        <v>3431</v>
      </c>
      <c r="B217" s="182" t="s">
        <v>435</v>
      </c>
      <c r="C217" s="247" t="s">
        <v>436</v>
      </c>
      <c r="D217" s="194">
        <v>877.59</v>
      </c>
      <c r="E217" s="194">
        <v>860.61</v>
      </c>
      <c r="F217" s="45">
        <f t="shared" si="26"/>
        <v>98.065155710525403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609.66</v>
      </c>
      <c r="E273" s="60">
        <f t="shared" si="60"/>
        <v>591.62</v>
      </c>
      <c r="F273" s="45">
        <f t="shared" ref="F273:F277" si="61">IF(D273&lt;&gt;0,IF(E273/D273&gt;=100,"&gt;&gt;100",E273/D273*100),"-")</f>
        <v>97.040973657448419</v>
      </c>
    </row>
    <row r="274" spans="1:6" ht="12.75" customHeight="1" x14ac:dyDescent="0.2">
      <c r="A274" s="63">
        <v>381</v>
      </c>
      <c r="B274" s="64" t="s">
        <v>540</v>
      </c>
      <c r="C274" s="247" t="s">
        <v>541</v>
      </c>
      <c r="D274" s="60">
        <f t="shared" ref="D274:E274" si="62">SUM(D275:D277)</f>
        <v>609.66</v>
      </c>
      <c r="E274" s="60">
        <f t="shared" si="62"/>
        <v>591.62</v>
      </c>
      <c r="F274" s="45">
        <f t="shared" si="61"/>
        <v>97.040973657448419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609.66</v>
      </c>
      <c r="E276" s="194">
        <v>591.62</v>
      </c>
      <c r="F276" s="45">
        <f t="shared" si="61"/>
        <v>97.040973657448419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1488688.74</v>
      </c>
      <c r="E299" s="60">
        <f>E152-E297+E298</f>
        <v>1740459.6200000003</v>
      </c>
      <c r="F299" s="45">
        <f t="shared" si="68"/>
        <v>116.91225796468376</v>
      </c>
    </row>
    <row r="300" spans="1:6" ht="12.75" customHeight="1" x14ac:dyDescent="0.2">
      <c r="A300" s="63" t="s">
        <v>581</v>
      </c>
      <c r="B300" s="64" t="s">
        <v>592</v>
      </c>
      <c r="C300" s="247" t="s">
        <v>593</v>
      </c>
      <c r="D300" s="60">
        <f>IF(D6&gt;=D299,D6-D299,0)</f>
        <v>29143.280000000028</v>
      </c>
      <c r="E300" s="60">
        <f>IF(E6&gt;=E299,E6-E299,0)</f>
        <v>0</v>
      </c>
      <c r="F300" s="45">
        <f t="shared" si="68"/>
        <v>0</v>
      </c>
    </row>
    <row r="301" spans="1:6" ht="12.75" customHeight="1" x14ac:dyDescent="0.2">
      <c r="A301" s="63" t="s">
        <v>581</v>
      </c>
      <c r="B301" s="64" t="s">
        <v>594</v>
      </c>
      <c r="C301" s="247" t="s">
        <v>595</v>
      </c>
      <c r="D301" s="60">
        <f>IF(D299&gt;=D6,D299-D6,0)</f>
        <v>0</v>
      </c>
      <c r="E301" s="60">
        <f>IF(E299&gt;=E6,E299-E6,0)</f>
        <v>125920.13000000012</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11140.36</v>
      </c>
      <c r="E303" s="194">
        <v>1586.08</v>
      </c>
      <c r="F303" s="45">
        <f t="shared" si="68"/>
        <v>14.237241884463337</v>
      </c>
    </row>
    <row r="304" spans="1:6" ht="12.75" customHeight="1" x14ac:dyDescent="0.2">
      <c r="A304" s="63">
        <v>96</v>
      </c>
      <c r="B304" s="220" t="s">
        <v>600</v>
      </c>
      <c r="C304" s="247" t="s">
        <v>601</v>
      </c>
      <c r="D304" s="194">
        <v>1551.84</v>
      </c>
      <c r="E304" s="194">
        <v>124377.86</v>
      </c>
      <c r="F304" s="45">
        <f t="shared" si="68"/>
        <v>8014.8636457366747</v>
      </c>
    </row>
    <row r="305" spans="1:6" ht="12" x14ac:dyDescent="0.2">
      <c r="A305" s="63">
        <v>9661</v>
      </c>
      <c r="B305" s="220" t="s">
        <v>602</v>
      </c>
      <c r="C305" s="247" t="s">
        <v>603</v>
      </c>
      <c r="D305" s="194">
        <v>1551.84</v>
      </c>
      <c r="E305" s="194">
        <v>844.84</v>
      </c>
      <c r="F305" s="45">
        <f t="shared" si="68"/>
        <v>54.44117950304156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15647.62</v>
      </c>
      <c r="E360" s="60">
        <f t="shared" si="86"/>
        <v>17962.66</v>
      </c>
      <c r="F360" s="45">
        <f t="shared" si="72"/>
        <v>114.79483780920037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15647.62</v>
      </c>
      <c r="E373" s="60">
        <f t="shared" si="90"/>
        <v>17962.66</v>
      </c>
      <c r="F373" s="45">
        <f t="shared" si="72"/>
        <v>114.79483780920037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15647.62</v>
      </c>
      <c r="E393" s="60">
        <f t="shared" si="94"/>
        <v>17962.66</v>
      </c>
      <c r="F393" s="45">
        <f t="shared" si="72"/>
        <v>114.79483780920037</v>
      </c>
    </row>
    <row r="394" spans="1:6" ht="12.75" customHeight="1" x14ac:dyDescent="0.2">
      <c r="A394" s="63">
        <v>4241</v>
      </c>
      <c r="B394" s="64" t="s">
        <v>756</v>
      </c>
      <c r="C394" s="247" t="s">
        <v>757</v>
      </c>
      <c r="D394" s="194">
        <v>15647.62</v>
      </c>
      <c r="E394" s="194">
        <v>17962.66</v>
      </c>
      <c r="F394" s="45">
        <f t="shared" si="72"/>
        <v>114.79483780920037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15647.62</v>
      </c>
      <c r="E418" s="60">
        <f t="shared" si="102"/>
        <v>17962.66</v>
      </c>
      <c r="F418" s="45">
        <f t="shared" si="72"/>
        <v>114.79483780920037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1451.77</v>
      </c>
      <c r="F421" s="45" t="str">
        <f t="shared" si="72"/>
        <v>-</v>
      </c>
    </row>
    <row r="422" spans="1:6" ht="12.75" customHeight="1" x14ac:dyDescent="0.2">
      <c r="A422" s="63" t="s">
        <v>581</v>
      </c>
      <c r="B422" s="64" t="s">
        <v>802</v>
      </c>
      <c r="C422" s="247" t="s">
        <v>803</v>
      </c>
      <c r="D422" s="60">
        <f>D6+D308</f>
        <v>1517832.02</v>
      </c>
      <c r="E422" s="60">
        <f>E6+E308</f>
        <v>1614539.4900000002</v>
      </c>
      <c r="F422" s="45">
        <f t="shared" si="72"/>
        <v>106.37142112735243</v>
      </c>
    </row>
    <row r="423" spans="1:6" ht="12.75" customHeight="1" x14ac:dyDescent="0.2">
      <c r="A423" s="63" t="s">
        <v>581</v>
      </c>
      <c r="B423" s="64" t="s">
        <v>804</v>
      </c>
      <c r="C423" s="247" t="s">
        <v>805</v>
      </c>
      <c r="D423" s="60">
        <f t="shared" ref="D423:E423" si="103">D299+D360</f>
        <v>1504336.36</v>
      </c>
      <c r="E423" s="60">
        <f t="shared" si="103"/>
        <v>1758422.2800000003</v>
      </c>
      <c r="F423" s="45">
        <f t="shared" si="72"/>
        <v>116.89023324544254</v>
      </c>
    </row>
    <row r="424" spans="1:6" ht="12.75" customHeight="1" x14ac:dyDescent="0.2">
      <c r="A424" s="63" t="s">
        <v>581</v>
      </c>
      <c r="B424" s="64" t="s">
        <v>806</v>
      </c>
      <c r="C424" s="247" t="s">
        <v>807</v>
      </c>
      <c r="D424" s="60">
        <f t="shared" ref="D424:E424" si="104">IF(D422&gt;=D423,D422-D423,0)</f>
        <v>13495.659999999916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143882.79000000004</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11140.36</v>
      </c>
      <c r="E427" s="60">
        <f t="shared" si="107"/>
        <v>1586.08</v>
      </c>
      <c r="F427" s="45">
        <f t="shared" si="72"/>
        <v>14.237241884463337</v>
      </c>
    </row>
    <row r="428" spans="1:6" ht="24" x14ac:dyDescent="0.2">
      <c r="A428" s="249" t="s">
        <v>815</v>
      </c>
      <c r="B428" s="243" t="s">
        <v>816</v>
      </c>
      <c r="C428" s="250" t="s">
        <v>817</v>
      </c>
      <c r="D428" s="81">
        <f t="shared" ref="D428:E428" si="108">D304+D421</f>
        <v>1551.84</v>
      </c>
      <c r="E428" s="81">
        <f t="shared" si="108"/>
        <v>125829.63</v>
      </c>
      <c r="F428" s="61">
        <f t="shared" si="72"/>
        <v>8108.4151716671822</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1517832.02</v>
      </c>
      <c r="E643" s="60">
        <f>E422+E430</f>
        <v>1614539.4900000002</v>
      </c>
      <c r="F643" s="45">
        <f t="shared" si="109"/>
        <v>106.37142112735243</v>
      </c>
    </row>
    <row r="644" spans="1:6" ht="12.75" customHeight="1" x14ac:dyDescent="0.2">
      <c r="A644" s="63" t="s">
        <v>581</v>
      </c>
      <c r="B644" s="64" t="s">
        <v>1237</v>
      </c>
      <c r="C644" s="247" t="s">
        <v>1238</v>
      </c>
      <c r="D644" s="60">
        <f>D423+D535</f>
        <v>1504336.36</v>
      </c>
      <c r="E644" s="60">
        <f>E423+E535</f>
        <v>1758422.2800000003</v>
      </c>
      <c r="F644" s="45">
        <f t="shared" si="109"/>
        <v>116.89023324544254</v>
      </c>
    </row>
    <row r="645" spans="1:6" ht="12.75" customHeight="1" x14ac:dyDescent="0.2">
      <c r="A645" s="63" t="s">
        <v>581</v>
      </c>
      <c r="B645" s="64" t="s">
        <v>1239</v>
      </c>
      <c r="C645" s="247" t="s">
        <v>1240</v>
      </c>
      <c r="D645" s="60">
        <f t="shared" ref="D645:E645" si="163">IF(D643&gt;=D644,D643-D644,0)</f>
        <v>13495.659999999916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143882.79000000004</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11140.36</v>
      </c>
      <c r="E648" s="60">
        <f>IF(E427-E426+E642-E641&gt;=0,E427-E426+E642-E641,0)</f>
        <v>1586.08</v>
      </c>
      <c r="F648" s="45">
        <f t="shared" si="109"/>
        <v>14.237241884463337</v>
      </c>
    </row>
    <row r="649" spans="1:6" ht="24" x14ac:dyDescent="0.2">
      <c r="A649" s="63" t="s">
        <v>581</v>
      </c>
      <c r="B649" s="64" t="s">
        <v>1247</v>
      </c>
      <c r="C649" s="247" t="s">
        <v>1248</v>
      </c>
      <c r="D649" s="60">
        <f t="shared" ref="D649:E649" si="165">IF(D645+D647-D646-D648&gt;=0,D645+D647-D646-D648,0)</f>
        <v>2355.2999999999156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145468.87000000002</v>
      </c>
      <c r="F650" s="45" t="str">
        <f t="shared" si="109"/>
        <v>-</v>
      </c>
    </row>
    <row r="651" spans="1:6" ht="24" x14ac:dyDescent="0.2">
      <c r="A651" s="249" t="s">
        <v>1251</v>
      </c>
      <c r="B651" s="184" t="s">
        <v>1252</v>
      </c>
      <c r="C651" s="250" t="s">
        <v>1251</v>
      </c>
      <c r="D651" s="196">
        <v>102322.28</v>
      </c>
      <c r="E651" s="196">
        <v>336</v>
      </c>
      <c r="F651" s="61">
        <f t="shared" si="109"/>
        <v>0.32837423091041362</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5402.63</v>
      </c>
      <c r="E653" s="194">
        <v>1347.99</v>
      </c>
      <c r="F653" s="45">
        <f t="shared" ref="F653:F740" si="167">IF(D653&lt;&gt;0,IF(E653/D653&gt;=100,"&gt;&gt;100",E653/D653*100),"-")</f>
        <v>24.950625898867774</v>
      </c>
    </row>
    <row r="654" spans="1:6" ht="12.75" customHeight="1" x14ac:dyDescent="0.2">
      <c r="A654" s="63" t="s">
        <v>1256</v>
      </c>
      <c r="B654" s="64" t="s">
        <v>1257</v>
      </c>
      <c r="C654" s="247" t="s">
        <v>1256</v>
      </c>
      <c r="D654" s="194">
        <v>276930.07</v>
      </c>
      <c r="E654" s="194">
        <v>240759.2</v>
      </c>
      <c r="F654" s="45">
        <f t="shared" si="167"/>
        <v>86.938626780399829</v>
      </c>
    </row>
    <row r="655" spans="1:6" ht="12.75" customHeight="1" x14ac:dyDescent="0.2">
      <c r="A655" s="63" t="s">
        <v>1258</v>
      </c>
      <c r="B655" s="64" t="s">
        <v>1259</v>
      </c>
      <c r="C655" s="247" t="s">
        <v>1258</v>
      </c>
      <c r="D655" s="194">
        <v>280984.71000000002</v>
      </c>
      <c r="E655" s="194">
        <v>238765.36</v>
      </c>
      <c r="F655" s="45">
        <f t="shared" si="167"/>
        <v>84.974502705147188</v>
      </c>
    </row>
    <row r="656" spans="1:6" ht="24" x14ac:dyDescent="0.2">
      <c r="A656" s="63">
        <v>11</v>
      </c>
      <c r="B656" s="64" t="s">
        <v>1260</v>
      </c>
      <c r="C656" s="247" t="s">
        <v>1261</v>
      </c>
      <c r="D656" s="60">
        <f t="shared" ref="D656:E656" si="168">+D653+D654-D655</f>
        <v>1347.9899999999907</v>
      </c>
      <c r="E656" s="60">
        <f t="shared" si="168"/>
        <v>3341.8300000000163</v>
      </c>
      <c r="F656" s="45">
        <f t="shared" si="167"/>
        <v>247.91207649908677</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50</v>
      </c>
      <c r="E658" s="253">
        <v>50</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40</v>
      </c>
      <c r="E660" s="253">
        <v>40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1346311.55</v>
      </c>
      <c r="E683" s="192">
        <v>1425107.83</v>
      </c>
      <c r="F683" s="71">
        <f t="shared" si="167"/>
        <v>105.85275228456594</v>
      </c>
    </row>
    <row r="684" spans="1:6" ht="24" x14ac:dyDescent="0.2">
      <c r="A684" s="70">
        <v>63613</v>
      </c>
      <c r="B684" s="182" t="s">
        <v>1317</v>
      </c>
      <c r="C684" s="278" t="s">
        <v>1318</v>
      </c>
      <c r="D684" s="192">
        <v>6178.6</v>
      </c>
      <c r="E684" s="192">
        <v>4539.6000000000004</v>
      </c>
      <c r="F684" s="71">
        <f t="shared" si="167"/>
        <v>73.472955038358208</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44083.360000000001</v>
      </c>
      <c r="E734" s="192">
        <v>80615.259999999995</v>
      </c>
      <c r="F734" s="71">
        <f t="shared" si="167"/>
        <v>182.87004438863096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1358853.2400000002</v>
      </c>
      <c r="E6" s="180">
        <f t="shared" si="0"/>
        <v>1372590.5300000003</v>
      </c>
      <c r="F6" s="181">
        <f t="shared" ref="F6:F298" si="1">IF(D6&gt;0,IF(E6/D6&gt;=100,"&gt;&gt;100",E6/D6*100),"-")</f>
        <v>101.01094728964254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1229893.7100000002</v>
      </c>
      <c r="E7" s="79">
        <f t="shared" si="2"/>
        <v>1223738.3600000003</v>
      </c>
      <c r="F7" s="71">
        <f t="shared" si="1"/>
        <v>99.499521792009176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3420.78</v>
      </c>
      <c r="E8" s="79">
        <f>E9+E10-E11</f>
        <v>3420.78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3420.78</v>
      </c>
      <c r="E9" s="192">
        <v>3420.78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1224056.57</v>
      </c>
      <c r="E12" s="79">
        <f t="shared" si="3"/>
        <v>1217901.2200000002</v>
      </c>
      <c r="F12" s="71">
        <f t="shared" si="1"/>
        <v>99.497135169169525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1101846.3500000001</v>
      </c>
      <c r="E13" s="79">
        <f t="shared" si="4"/>
        <v>1080454.4500000002</v>
      </c>
      <c r="F13" s="71">
        <f t="shared" si="1"/>
        <v>98.058540557855466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1711352.54</v>
      </c>
      <c r="E15" s="192">
        <v>1711352.54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609506.18999999994</v>
      </c>
      <c r="E18" s="192">
        <v>630898.09</v>
      </c>
      <c r="F18" s="71">
        <f t="shared" si="1"/>
        <v>103.50971004904808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17249.869999999966</v>
      </c>
      <c r="E19" s="79">
        <f t="shared" si="5"/>
        <v>18211.76999999996</v>
      </c>
      <c r="F19" s="71">
        <f t="shared" si="1"/>
        <v>105.57627390815117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151562.01999999999</v>
      </c>
      <c r="E20" s="192">
        <v>151562.01999999999</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836.36</v>
      </c>
      <c r="E21" s="192">
        <v>2676.36</v>
      </c>
      <c r="F21" s="71">
        <f t="shared" si="1"/>
        <v>320.00095652589795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2085.5</v>
      </c>
      <c r="E22" s="192">
        <v>2085.5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483.11</v>
      </c>
      <c r="E25" s="192">
        <v>483.11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6211.84</v>
      </c>
      <c r="E26" s="192">
        <v>6211.84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143928.95999999999</v>
      </c>
      <c r="E28" s="192">
        <v>144807.06</v>
      </c>
      <c r="F28" s="71">
        <f t="shared" si="1"/>
        <v>100.61009264570522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1704.82</v>
      </c>
      <c r="E30" s="192">
        <v>1704.82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1704.82</v>
      </c>
      <c r="E34" s="192">
        <v>1704.82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104960.35</v>
      </c>
      <c r="E35" s="79">
        <f t="shared" si="7"/>
        <v>119235</v>
      </c>
      <c r="F35" s="71">
        <f t="shared" si="1"/>
        <v>113.60004039620675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104960.35</v>
      </c>
      <c r="E36" s="192">
        <v>119235</v>
      </c>
      <c r="F36" s="71">
        <f t="shared" si="1"/>
        <v>113.60004039620675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19481.150000000001</v>
      </c>
      <c r="E53" s="192">
        <v>19481.150000000001</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7438.16</v>
      </c>
      <c r="E54" s="192">
        <v>12047.04</v>
      </c>
      <c r="F54" s="71">
        <f t="shared" si="1"/>
        <v>161.96263592071159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26919.31</v>
      </c>
      <c r="E55" s="192">
        <v>31528.19</v>
      </c>
      <c r="F55" s="71">
        <f t="shared" si="1"/>
        <v>117.12109262830286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2416.36</v>
      </c>
      <c r="E56" s="79">
        <f t="shared" si="11"/>
        <v>2416.36</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2416.36</v>
      </c>
      <c r="E57" s="192">
        <v>2416.36</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128959.53</v>
      </c>
      <c r="E69" s="79">
        <f>E70+E82+E88+E119+E135+E147+E165+E171</f>
        <v>148852.16999999998</v>
      </c>
      <c r="F69" s="71">
        <f t="shared" si="1"/>
        <v>115.42549046200772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1347.99</v>
      </c>
      <c r="E70" s="79">
        <f t="shared" si="12"/>
        <v>3341.83</v>
      </c>
      <c r="F70" s="71">
        <f t="shared" si="1"/>
        <v>247.91207649908381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1336.57</v>
      </c>
      <c r="E71" s="79">
        <f t="shared" si="13"/>
        <v>3330.41</v>
      </c>
      <c r="F71" s="71">
        <f t="shared" si="1"/>
        <v>249.17587556207309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1336.57</v>
      </c>
      <c r="E73" s="192">
        <v>3330.41</v>
      </c>
      <c r="F73" s="71">
        <f t="shared" si="1"/>
        <v>249.17587556207309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11.42</v>
      </c>
      <c r="E80" s="192">
        <v>11.42</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23737.42</v>
      </c>
      <c r="E82" s="79">
        <f>SUM(E83:E85)-E86+E87</f>
        <v>21361.52</v>
      </c>
      <c r="F82" s="71">
        <f t="shared" si="1"/>
        <v>89.990908868781872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63.71</v>
      </c>
      <c r="E84" s="192">
        <v>63.71</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23673.71</v>
      </c>
      <c r="E87" s="192">
        <v>21297.81</v>
      </c>
      <c r="F87" s="71">
        <f t="shared" si="1"/>
        <v>89.963972693760311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1551.84</v>
      </c>
      <c r="E147" s="79">
        <f t="shared" si="24"/>
        <v>123812.81999999999</v>
      </c>
      <c r="F147" s="71">
        <f t="shared" si="1"/>
        <v>7978.452675533561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122967.98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122967.98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1551.84</v>
      </c>
      <c r="E161" s="192">
        <v>844.84</v>
      </c>
      <c r="F161" s="71">
        <f t="shared" si="1"/>
        <v>54.44117950304156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102322.28</v>
      </c>
      <c r="E171" s="79">
        <f t="shared" si="27"/>
        <v>336</v>
      </c>
      <c r="F171" s="71">
        <f t="shared" si="1"/>
        <v>0.32837423091041362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336</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102322.28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1358853.2400000002</v>
      </c>
      <c r="E176" s="79">
        <f>E177+E251</f>
        <v>1372590.5300000003</v>
      </c>
      <c r="F176" s="71">
        <f t="shared" si="1"/>
        <v>101.01094728964254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123600.62</v>
      </c>
      <c r="E177" s="79">
        <f>E178+E197+E203+E219+E247+E248</f>
        <v>168491.41</v>
      </c>
      <c r="F177" s="71">
        <f t="shared" si="1"/>
        <v>136.3192272012875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123524.97</v>
      </c>
      <c r="E178" s="79">
        <f>SUM(E179:E181)+E185+E186+SUM(E194:E196)</f>
        <v>168358.39</v>
      </c>
      <c r="F178" s="71">
        <f t="shared" si="1"/>
        <v>136.2950260178165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77834.48</v>
      </c>
      <c r="E179" s="192">
        <v>122040.38</v>
      </c>
      <c r="F179" s="71">
        <f t="shared" si="1"/>
        <v>156.79475214583564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11632.76</v>
      </c>
      <c r="E180" s="192">
        <v>9738.26</v>
      </c>
      <c r="F180" s="71">
        <f t="shared" si="1"/>
        <v>83.714097084440837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34057.730000000003</v>
      </c>
      <c r="E196" s="192">
        <v>36579.75</v>
      </c>
      <c r="F196" s="71">
        <f t="shared" si="1"/>
        <v>107.40513240312843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75.650000000000006</v>
      </c>
      <c r="E197" s="79">
        <f>SUM(E198:E202)</f>
        <v>133.02000000000001</v>
      </c>
      <c r="F197" s="71">
        <f t="shared" si="1"/>
        <v>175.83608724388634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75.650000000000006</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133.02000000000001</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1235252.6200000001</v>
      </c>
      <c r="E251" s="79">
        <f>+E252+E255-E264+E274+E291</f>
        <v>1204099.1200000003</v>
      </c>
      <c r="F251" s="71">
        <f t="shared" si="1"/>
        <v>97.477965276446881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1231345.48</v>
      </c>
      <c r="E252" s="79">
        <f>E253-E254</f>
        <v>1223738.3600000001</v>
      </c>
      <c r="F252" s="71">
        <f t="shared" si="1"/>
        <v>99.382210750471117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1231345.48</v>
      </c>
      <c r="E253" s="192">
        <v>1223738.3600000001</v>
      </c>
      <c r="F253" s="71">
        <f t="shared" si="1"/>
        <v>99.382210750471117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2355.3000000000002</v>
      </c>
      <c r="E255" s="79">
        <f>E256-E260</f>
        <v>-145468.87</v>
      </c>
      <c r="F255" s="71">
        <f t="shared" si="1"/>
        <v>-6176.235299112639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2355.3000000000002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2355.3000000000002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145468.87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145468.87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1551.84</v>
      </c>
      <c r="E274" s="79">
        <f>SUM(E275:E277)+SUM(E286:E290)</f>
        <v>124377.86</v>
      </c>
      <c r="F274" s="71">
        <f t="shared" si="1"/>
        <v>8014.8636457366747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123533.02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123533.02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1551.84</v>
      </c>
      <c r="E288" s="192">
        <v>844.84</v>
      </c>
      <c r="F288" s="71">
        <f t="shared" si="39"/>
        <v>54.44117950304156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1451.77</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1451.77</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19383.169999999998</v>
      </c>
      <c r="E297" s="79">
        <f t="shared" si="42"/>
        <v>19383.169999999998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19383.169999999998</v>
      </c>
      <c r="E298" s="193">
        <v>19383.169999999998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1551.84</v>
      </c>
      <c r="E302" s="192">
        <v>123812.82</v>
      </c>
      <c r="F302" s="71">
        <f t="shared" si="43"/>
        <v>7978.452675533561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23544.11</v>
      </c>
      <c r="E308" s="192">
        <v>21297.81</v>
      </c>
      <c r="F308" s="71">
        <f t="shared" si="43"/>
        <v>90.459184908667183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129.6</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123524.97</v>
      </c>
      <c r="E336" s="192">
        <v>168358.39</v>
      </c>
      <c r="F336" s="71">
        <f t="shared" si="43"/>
        <v>136.2950260178165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75.650000000000006</v>
      </c>
      <c r="E338" s="192">
        <v>18.45</v>
      </c>
      <c r="F338" s="71">
        <f t="shared" si="43"/>
        <v>24.388631857237275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114.57</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17097.87</v>
      </c>
      <c r="E344" s="192">
        <v>17207.060000000001</v>
      </c>
      <c r="F344" s="71">
        <f t="shared" si="43"/>
        <v>100.63861755879535</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19383.169999999998</v>
      </c>
      <c r="E387" s="192">
        <v>19383.169999999998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K130" sqref="K13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1504336.36</v>
      </c>
      <c r="E114" s="60">
        <f t="shared" si="22"/>
        <v>1758422.2800000003</v>
      </c>
      <c r="F114" s="45">
        <f t="shared" si="1"/>
        <v>116.89023324544254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1504336.36</v>
      </c>
      <c r="E115" s="60">
        <f t="shared" si="23"/>
        <v>1758422.2800000003</v>
      </c>
      <c r="F115" s="45">
        <f t="shared" si="1"/>
        <v>116.89023324544254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1504336.36</v>
      </c>
      <c r="E117" s="194">
        <v>1758422.2800000003</v>
      </c>
      <c r="F117" s="45">
        <f t="shared" si="1"/>
        <v>116.89023324544254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1504336.36</v>
      </c>
      <c r="E141" s="81">
        <f t="shared" si="28"/>
        <v>1758422.2800000003</v>
      </c>
      <c r="F141" s="61">
        <f t="shared" si="1"/>
        <v>116.89023324544254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24118.12</v>
      </c>
      <c r="E5" s="82">
        <f t="shared" si="0"/>
        <v>24118.12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24118.12</v>
      </c>
      <c r="E6" s="83">
        <f t="shared" si="1"/>
        <v>24118.12</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24118.12</v>
      </c>
      <c r="E7" s="83">
        <f t="shared" si="2"/>
        <v>24118.12</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24118.12</v>
      </c>
      <c r="E9" s="195">
        <v>24118.12</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54" sqref="D5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127745.24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1663193.96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1643998.67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1434492.53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144252.49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65253.65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19195.29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1622447.7899999998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1390286.63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213023.24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0</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146351.07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66672.17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19137.919999999998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168491.41000000015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14015.900000000001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13882.880000000001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4144.62</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4144.62</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9738.26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9738.26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133.02000000000001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133.02000000000001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154475.51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32435.13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122040.38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12093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Jerko</cp:lastModifiedBy>
  <cp:lastPrinted>2026-02-02T09:09:03Z</cp:lastPrinted>
  <dcterms:created xsi:type="dcterms:W3CDTF">2022-04-01T05:14:30Z</dcterms:created>
  <dcterms:modified xsi:type="dcterms:W3CDTF">2026-04-14T14:57:37Z</dcterms:modified>
</cp:coreProperties>
</file>